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7995" activeTab="1"/>
  </bookViews>
  <sheets>
    <sheet name="CDKT" sheetId="1" r:id="rId1"/>
    <sheet name="KQKD" sheetId="2" r:id="rId2"/>
    <sheet name="LCTT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<sst xmlns="http://schemas.openxmlformats.org/spreadsheetml/2006/main" count="568" uniqueCount="326">
  <si>
    <t xml:space="preserve"> BẢNG CÂN ĐỐI KẾ TOÁN </t>
  </si>
  <si>
    <t xml:space="preserve"> Đơn vị tính:  VND </t>
  </si>
  <si>
    <t xml:space="preserve"> TÀI SẢN </t>
  </si>
  <si>
    <t xml:space="preserve"> Mã </t>
  </si>
  <si>
    <t xml:space="preserve"> Thuyết  </t>
  </si>
  <si>
    <t xml:space="preserve"> Số cuối quý </t>
  </si>
  <si>
    <t xml:space="preserve"> Số đầu năm </t>
  </si>
  <si>
    <t>số</t>
  </si>
  <si>
    <t xml:space="preserve"> minh 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</si>
  <si>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</si>
  <si>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</si>
  <si>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</si>
  <si>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</si>
  <si>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</si>
  <si>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</si>
  <si>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V.01</t>
  </si>
  <si>
    <t>2. Các khoản tương đương tiền</t>
  </si>
  <si>
    <t>112</t>
  </si>
  <si>
    <t>II. Các khoản đầu tư tài chính ngắn hạn</t>
  </si>
  <si>
    <t>120</t>
  </si>
  <si>
    <t>V.02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</si>
  <si>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</si>
  <si>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</si>
  <si>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</si>
  <si>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</si>
  <si>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</si>
  <si>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</si>
  <si>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</si>
  <si>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</si>
  <si>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</si>
  <si>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</si>
  <si>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</si>
  <si>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</si>
  <si>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</si>
  <si>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</si>
  <si>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</si>
  <si>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</si>
  <si>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V.03</t>
  </si>
  <si>
    <t>6. Dự phòng phải thu ngắn hạn khó đòi</t>
  </si>
  <si>
    <t>139</t>
  </si>
  <si>
    <t>IV. Hàng tồn kho</t>
  </si>
  <si>
    <t>140</t>
  </si>
  <si>
    <t>V.04</t>
  </si>
  <si>
    <t>1. Hàng tồn kho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</si>
  <si>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</si>
  <si>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</si>
  <si>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</si>
  <si>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</si>
  <si>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</si>
  <si>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</si>
  <si>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</si>
  <si>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</si>
  <si>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</si>
  <si>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</si>
  <si>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V.05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</si>
  <si>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</si>
  <si>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</si>
  <si>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</si>
  <si>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</si>
  <si>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</si>
  <si>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</si>
  <si>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</si>
  <si>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</si>
  <si>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</si>
  <si>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</si>
  <si>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</si>
  <si>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</si>
  <si>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V.06</t>
  </si>
  <si>
    <t>4. Phải thu dài hạn khác</t>
  </si>
  <si>
    <t>218</t>
  </si>
  <si>
    <t>V.07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</si>
  <si>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</si>
  <si>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</si>
  <si>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</si>
  <si>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</si>
  <si>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</si>
  <si>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</si>
  <si>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>V.08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</si>
  <si>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</si>
  <si>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</si>
  <si>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</si>
  <si>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</si>
  <si>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</si>
  <si>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</si>
  <si>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V.09</t>
  </si>
  <si>
    <t>225</t>
  </si>
  <si>
    <t>226</t>
  </si>
  <si>
    <t>3. Tài sản cố định vô hình</t>
  </si>
  <si>
    <t>227</t>
  </si>
  <si>
    <t>V.10</t>
  </si>
  <si>
    <t>228</t>
  </si>
  <si>
    <t>229</t>
  </si>
  <si>
    <t>4. Chi phí xây dựng cơ bản dở dang</t>
  </si>
  <si>
    <t>230</t>
  </si>
  <si>
    <t>V.11</t>
  </si>
  <si>
    <t>III. Bất động sản đầu tư</t>
  </si>
  <si>
    <t>240</t>
  </si>
  <si>
    <t>V.12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</si>
  <si>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</si>
  <si>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</si>
  <si>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</si>
  <si>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</si>
  <si>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</si>
  <si>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</si>
  <si>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</si>
  <si>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</si>
  <si>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</si>
  <si>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</si>
  <si>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V.13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</si>
  <si>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</si>
  <si>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</si>
  <si>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</si>
  <si>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</si>
  <si>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</si>
  <si>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</si>
  <si>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V.14</t>
  </si>
  <si>
    <t>2. Tài sản thuế thu nhập hoàn lại</t>
  </si>
  <si>
    <t>262</t>
  </si>
  <si>
    <t>V.21</t>
  </si>
  <si>
    <t>3. Tài sản dài hạn khác</t>
  </si>
  <si>
    <t>268</t>
  </si>
  <si>
    <t>VI. Lợi thế thương mại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</si>
  <si>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</si>
  <si>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</si>
  <si>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</si>
  <si>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</si>
  <si>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</si>
  <si>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</si>
  <si>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</si>
  <si>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</si>
  <si>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</si>
  <si>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V.15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</si>
  <si>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</si>
  <si>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</si>
  <si>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</si>
  <si>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</si>
  <si>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</si>
  <si>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</si>
  <si>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V.16</t>
  </si>
  <si>
    <t>5. Phải trả người lao động</t>
  </si>
  <si>
    <t>315</t>
  </si>
  <si>
    <t>6. Chi phí phải trả</t>
  </si>
  <si>
    <t>316</t>
  </si>
  <si>
    <t>V.17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</si>
  <si>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</si>
  <si>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</si>
  <si>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</si>
  <si>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</si>
  <si>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</si>
  <si>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</si>
  <si>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V.18</t>
  </si>
  <si>
    <t>10. Dự phòng phải trả ngắn hạn</t>
  </si>
  <si>
    <t>320</t>
  </si>
  <si>
    <t>11. Quỹ khen thưởng phúc lợi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</si>
  <si>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</si>
  <si>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</si>
  <si>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</si>
  <si>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</si>
  <si>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</si>
  <si>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</si>
  <si>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V.19</t>
  </si>
  <si>
    <t>3. Phải trả dài hạn khác</t>
  </si>
  <si>
    <t>333</t>
  </si>
  <si>
    <t>4. Vay và nợ dài hạn</t>
  </si>
  <si>
    <t>334</t>
  </si>
  <si>
    <t>V.20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</si>
  <si>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</si>
  <si>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</si>
  <si>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</si>
  <si>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</si>
  <si>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</si>
  <si>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338</t>
  </si>
  <si>
    <t>8. Doanh thu chưa thực hiện</t>
  </si>
  <si>
    <t>9. Quỹ phát triển khoa học và công nghệ</t>
  </si>
  <si>
    <t>337</t>
  </si>
  <si>
    <t>B.VỐN CHỦ SỞ HỮU</t>
  </si>
  <si>
    <t>400</t>
  </si>
  <si>
    <t>I. Vốn chủ sở hữu</t>
  </si>
  <si>
    <t>410</t>
  </si>
  <si>
    <t>V.22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</si>
  <si>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</si>
  <si>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</si>
  <si>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</si>
  <si>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</si>
  <si>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</si>
  <si>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</si>
  <si>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</si>
  <si>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</si>
  <si>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</si>
  <si>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</si>
  <si>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</si>
  <si>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</si>
  <si>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</si>
  <si>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</si>
  <si>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</si>
  <si>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</si>
  <si>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</si>
  <si>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</si>
  <si>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</si>
  <si>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</si>
  <si>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</si>
  <si>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</si>
  <si>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</si>
  <si>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</si>
  <si>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</si>
  <si>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</si>
  <si>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</si>
  <si>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</si>
  <si>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</si>
  <si>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V.23</t>
  </si>
  <si>
    <t>C. LỢI ÍCH CỔ ĐÔNG THIỂU SỐ</t>
  </si>
  <si>
    <t>433</t>
  </si>
  <si>
    <t>TỔNG CỘNG NGUỒN VỐN</t>
  </si>
  <si>
    <t>440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</si>
  <si>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</si>
  <si>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</si>
  <si>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</si>
  <si>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</si>
  <si>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 (USD)</t>
  </si>
  <si>
    <t>6. Dự toán chi sự nghiệp, dự án</t>
  </si>
  <si>
    <t xml:space="preserve"> CÔNG TY CỔ PHẦN NHUA BAO BÌ VINH </t>
  </si>
  <si>
    <t xml:space="preserve"> Khối 8, phường Bến thuỷ, TP Vinh </t>
  </si>
  <si>
    <t xml:space="preserve"> BÁO CÁO KẾT QUẢ HOẠT ĐỘNG SẢN XUẤT KINH DOANH </t>
  </si>
  <si>
    <t xml:space="preserve"> CHỈ TIÊU </t>
  </si>
  <si>
    <t xml:space="preserve"> L.kế từ đầu năm đến cuối quý </t>
  </si>
  <si>
    <t xml:space="preserve"> Năm này </t>
  </si>
  <si>
    <t xml:space="preserve"> Năm trước </t>
  </si>
  <si>
    <t>1. Doanh thu bán hàng và cung cấp dịch vụ</t>
  </si>
  <si>
    <t>VI.25</t>
  </si>
  <si>
    <t>2. Các khoản giảm trừ doanh thu</t>
  </si>
  <si>
    <t xml:space="preserve">3. Doanh thu thuần về bán hàng và cung cấp dịch vụ </t>
  </si>
  <si>
    <t>4. Giá vốn hàng bán</t>
  </si>
  <si>
    <t>VI.27</t>
  </si>
  <si>
    <t>5. Lợi nhuận gộp về bán hàng và cung cấp dịch vụ</t>
  </si>
  <si>
    <t>6. Doanh thu hoạt động tài chính</t>
  </si>
  <si>
    <t>VI.26</t>
  </si>
  <si>
    <t>7. Chi phí tài chính</t>
  </si>
  <si>
    <t>VI.28</t>
  </si>
  <si>
    <t xml:space="preserve">  - Trong đó: Chi phí lãi vay</t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</si>
  <si>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</si>
  <si>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</si>
  <si>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</si>
  <si>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</si>
  <si>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</si>
  <si>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khác(40=31-32)</t>
  </si>
  <si>
    <t>14. Phần lãi lỗ trong công ty liên kết, liên doanh</t>
  </si>
  <si>
    <t>15. Tổng lợi nhuận kế toán trước thuế</t>
  </si>
  <si>
    <t>16. Chi phí thuế TNDN hiện hành</t>
  </si>
  <si>
    <t>VI.29</t>
  </si>
  <si>
    <t>17. Chi phí thuế TNDN hoãn lại</t>
  </si>
  <si>
    <t>VI.30</t>
  </si>
  <si>
    <t>18. Lợi nhuận sau thuế thu nhập doanh nghiệp</t>
  </si>
  <si>
    <t>18.1 Lợi nhuận sau thuế của cổ đông thiểu số</t>
  </si>
  <si>
    <t>18.2 Lợi nhuận sau thuế của cổ đông công ty mẹ</t>
  </si>
  <si>
    <t>19. Lãi cơ bản trên cổ phiếu(*)</t>
  </si>
  <si>
    <t xml:space="preserve"> BÁO CÁO LƯU CHUYỂN TIỀN TỆ </t>
  </si>
  <si>
    <t xml:space="preserve">M· </t>
  </si>
  <si>
    <t xml:space="preserve">LK  đến cuối quý </t>
  </si>
  <si>
    <t>sè</t>
  </si>
  <si>
    <t>(Năm nay)</t>
  </si>
  <si>
    <t>(Năm trước)</t>
  </si>
  <si>
    <t>I. Lưu chuyển tiền từ hoạt động kinh doanh</t>
  </si>
  <si>
    <t xml:space="preserve">        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</si>
  <si>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</si>
  <si>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</si>
  <si>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</si>
  <si>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</si>
  <si>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</si>
  <si>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</si>
  <si>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</si>
  <si>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</si>
  <si>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</si>
  <si>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</si>
  <si>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</si>
  <si>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</si>
  <si>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</si>
  <si>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</si>
  <si>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</si>
  <si>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</si>
  <si>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</si>
  <si>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</si>
  <si>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</si>
  <si>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</si>
  <si>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</si>
  <si>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</si>
  <si>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</si>
  <si>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</si>
  <si>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</si>
  <si>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</si>
  <si>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</si>
  <si>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</si>
  <si>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</si>
  <si>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CÁC CHỈ TIÊU NGOÀI BẢNG CÂN ĐỐI KẾ TOÁN</t>
  </si>
  <si>
    <t>CHỈ TIÊU</t>
  </si>
  <si>
    <t>Kế toán trưởng</t>
  </si>
  <si>
    <t>Giám đốc</t>
  </si>
  <si>
    <t>Lập, ngày        tháng         năm 2014</t>
  </si>
  <si>
    <t xml:space="preserve"> BÁO CÁO TÀI CHÍNH QUÍ III - NĂM 2014</t>
  </si>
  <si>
    <t>Chỉ tiêu</t>
  </si>
  <si>
    <t>Mã chỉ tiêu</t>
  </si>
  <si>
    <t>Thuyết minh</t>
  </si>
  <si>
    <t>Số cuối kỳ</t>
  </si>
  <si>
    <t>Số đầu năm</t>
  </si>
  <si>
    <t>TÀI SẢN</t>
  </si>
  <si>
    <t>141</t>
  </si>
  <si>
    <t>269</t>
  </si>
  <si>
    <t>323</t>
  </si>
  <si>
    <t>339</t>
  </si>
  <si>
    <t>422</t>
  </si>
  <si>
    <t>439</t>
  </si>
  <si>
    <t>CÁC CHỈ TIÊU NGOÀI BẢNG</t>
  </si>
  <si>
    <t>01</t>
  </si>
  <si>
    <t>02</t>
  </si>
  <si>
    <t>03</t>
  </si>
  <si>
    <t>04</t>
  </si>
  <si>
    <t>5. Ngoại tệ các loại</t>
  </si>
  <si>
    <t>05</t>
  </si>
  <si>
    <t>06</t>
  </si>
  <si>
    <t>Kỳ kế toán từ ngày 01/07/2014 đến 30/09/2014</t>
  </si>
  <si>
    <t xml:space="preserve"> Tại ngày 30 tháng 09 năm 2014</t>
  </si>
  <si>
    <t xml:space="preserve">Giám đốc </t>
  </si>
  <si>
    <t>Trần Thị Hồng Thái</t>
  </si>
  <si>
    <t>Nguyễn Xuân Hải</t>
  </si>
  <si>
    <t>Lập, ngày         tháng           năm 2014</t>
  </si>
  <si>
    <t>Đơn vị tính:  VND</t>
  </si>
  <si>
    <t xml:space="preserve"> Quí III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</si>
</sst>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name val=".VnTime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b/>
      <sz val="11"/>
      <name val=".VnTime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.VnTime"/>
      <family val="2"/>
    </font>
    <font>
      <sz val="10"/>
      <name val="Arial"/>
      <family val="2"/>
    </font>
    <font>
      <sz val="18"/>
      <name val=".VnHelvetInsH"/>
      <family val="2"/>
    </font>
    <font>
      <b/>
      <sz val="18"/>
      <name val=".VnTime"/>
      <family val="2"/>
    </font>
    <font>
      <sz val="11"/>
      <name val=".VnHelvetInsH"/>
      <family val="2"/>
    </font>
    <font>
      <b/>
      <sz val="9"/>
      <name val="Arial"/>
      <family val="2"/>
    </font>
    <font>
      <b/>
      <i/>
      <sz val="11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164" fontId="3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164" fontId="4" fillId="0" borderId="0" xfId="42" applyNumberFormat="1" applyFont="1" applyBorder="1" applyAlignment="1">
      <alignment/>
    </xf>
    <xf numFmtId="164" fontId="6" fillId="0" borderId="0" xfId="42" applyNumberFormat="1" applyFont="1" applyAlignment="1">
      <alignment horizontal="center"/>
    </xf>
    <xf numFmtId="164" fontId="6" fillId="33" borderId="0" xfId="42" applyNumberFormat="1" applyFont="1" applyFill="1" applyBorder="1" applyAlignment="1">
      <alignment horizontal="center" vertical="center"/>
    </xf>
    <xf numFmtId="164" fontId="6" fillId="33" borderId="10" xfId="4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6" fillId="0" borderId="0" xfId="42" applyNumberFormat="1" applyFont="1" applyBorder="1" applyAlignment="1" quotePrefix="1">
      <alignment horizontal="left"/>
    </xf>
    <xf numFmtId="164" fontId="4" fillId="0" borderId="0" xfId="42" applyNumberFormat="1" applyFont="1" applyBorder="1" applyAlignment="1">
      <alignment horizontal="left"/>
    </xf>
    <xf numFmtId="164" fontId="6" fillId="0" borderId="0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42" applyNumberFormat="1" applyFont="1" applyBorder="1" applyAlignment="1" quotePrefix="1">
      <alignment horizontal="left"/>
    </xf>
    <xf numFmtId="164" fontId="4" fillId="0" borderId="0" xfId="42" applyNumberFormat="1" applyFont="1" applyBorder="1" applyAlignment="1">
      <alignment horizontal="right"/>
    </xf>
    <xf numFmtId="164" fontId="4" fillId="0" borderId="0" xfId="42" applyNumberFormat="1" applyFont="1" applyAlignment="1">
      <alignment/>
    </xf>
    <xf numFmtId="43" fontId="4" fillId="0" borderId="0" xfId="42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164" fontId="4" fillId="0" borderId="10" xfId="42" applyNumberFormat="1" applyFont="1" applyBorder="1" applyAlignment="1">
      <alignment/>
    </xf>
    <xf numFmtId="164" fontId="7" fillId="0" borderId="10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9" fillId="0" borderId="0" xfId="42" applyNumberFormat="1" applyFont="1" applyAlignment="1">
      <alignment horizontal="center"/>
    </xf>
    <xf numFmtId="164" fontId="10" fillId="0" borderId="0" xfId="42" applyNumberFormat="1" applyFont="1" applyAlignment="1">
      <alignment/>
    </xf>
    <xf numFmtId="164" fontId="11" fillId="0" borderId="0" xfId="42" applyNumberFormat="1" applyFont="1" applyAlignment="1">
      <alignment/>
    </xf>
    <xf numFmtId="164" fontId="8" fillId="33" borderId="0" xfId="42" applyNumberFormat="1" applyFont="1" applyFill="1" applyBorder="1" applyAlignment="1">
      <alignment horizontal="center" vertical="center"/>
    </xf>
    <xf numFmtId="164" fontId="6" fillId="33" borderId="0" xfId="42" applyNumberFormat="1" applyFont="1" applyFill="1" applyAlignment="1">
      <alignment/>
    </xf>
    <xf numFmtId="164" fontId="6" fillId="33" borderId="0" xfId="42" applyNumberFormat="1" applyFont="1" applyFill="1" applyAlignment="1">
      <alignment horizontal="left"/>
    </xf>
    <xf numFmtId="164" fontId="6" fillId="33" borderId="0" xfId="42" applyNumberFormat="1" applyFont="1" applyFill="1" applyAlignment="1">
      <alignment horizontal="center"/>
    </xf>
    <xf numFmtId="164" fontId="4" fillId="33" borderId="0" xfId="42" applyNumberFormat="1" applyFont="1" applyFill="1" applyBorder="1" applyAlignment="1">
      <alignment horizontal="center" vertical="center"/>
    </xf>
    <xf numFmtId="164" fontId="6" fillId="0" borderId="0" xfId="42" applyNumberFormat="1" applyFont="1" applyBorder="1" applyAlignment="1">
      <alignment horizontal="left"/>
    </xf>
    <xf numFmtId="164" fontId="3" fillId="0" borderId="0" xfId="42" applyNumberFormat="1" applyFont="1" applyBorder="1" applyAlignment="1">
      <alignment horizontal="left"/>
    </xf>
    <xf numFmtId="164" fontId="12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64" fontId="14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164" fontId="15" fillId="0" borderId="0" xfId="42" applyNumberFormat="1" applyFont="1" applyBorder="1" applyAlignment="1">
      <alignment horizontal="centerContinuous"/>
    </xf>
    <xf numFmtId="164" fontId="3" fillId="0" borderId="0" xfId="42" applyNumberFormat="1" applyFont="1" applyBorder="1" applyAlignment="1">
      <alignment horizontal="centerContinuous"/>
    </xf>
    <xf numFmtId="164" fontId="12" fillId="0" borderId="0" xfId="42" applyNumberFormat="1" applyFont="1" applyBorder="1" applyAlignment="1">
      <alignment horizontal="center"/>
    </xf>
    <xf numFmtId="164" fontId="12" fillId="0" borderId="0" xfId="42" applyNumberFormat="1" applyFont="1" applyBorder="1" applyAlignment="1">
      <alignment/>
    </xf>
    <xf numFmtId="164" fontId="12" fillId="0" borderId="0" xfId="42" applyNumberFormat="1" applyFont="1" applyAlignment="1">
      <alignment/>
    </xf>
    <xf numFmtId="164" fontId="12" fillId="0" borderId="0" xfId="42" applyNumberFormat="1" applyFont="1" applyBorder="1" applyAlignment="1">
      <alignment horizontal="centerContinuous"/>
    </xf>
    <xf numFmtId="164" fontId="16" fillId="0" borderId="0" xfId="42" applyNumberFormat="1" applyFont="1" applyBorder="1" applyAlignment="1">
      <alignment/>
    </xf>
    <xf numFmtId="164" fontId="5" fillId="0" borderId="0" xfId="42" applyNumberFormat="1" applyFont="1" applyAlignment="1">
      <alignment horizontal="centerContinuous" vertical="center"/>
    </xf>
    <xf numFmtId="164" fontId="17" fillId="0" borderId="0" xfId="42" applyNumberFormat="1" applyFont="1" applyAlignment="1">
      <alignment horizontal="centerContinuous" vertical="center"/>
    </xf>
    <xf numFmtId="164" fontId="18" fillId="0" borderId="0" xfId="42" applyNumberFormat="1" applyFont="1" applyAlignment="1">
      <alignment horizontal="centerContinuous"/>
    </xf>
    <xf numFmtId="164" fontId="19" fillId="0" borderId="0" xfId="42" applyNumberFormat="1" applyFont="1" applyAlignment="1">
      <alignment horizontal="center" vertical="center"/>
    </xf>
    <xf numFmtId="164" fontId="12" fillId="0" borderId="0" xfId="42" applyNumberFormat="1" applyFont="1" applyAlignment="1">
      <alignment horizontal="centerContinuous"/>
    </xf>
    <xf numFmtId="164" fontId="10" fillId="33" borderId="0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8" fillId="33" borderId="10" xfId="42" applyNumberFormat="1" applyFont="1" applyFill="1" applyBorder="1" applyAlignment="1">
      <alignment horizontal="center" vertical="center"/>
    </xf>
    <xf numFmtId="164" fontId="3" fillId="0" borderId="0" xfId="42" applyNumberFormat="1" applyFont="1" applyBorder="1" applyAlignment="1">
      <alignment horizontal="left"/>
    </xf>
    <xf numFmtId="164" fontId="12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 horizontal="centerContinuous"/>
    </xf>
    <xf numFmtId="164" fontId="3" fillId="0" borderId="0" xfId="42" applyNumberFormat="1" applyFont="1" applyBorder="1" applyAlignment="1">
      <alignment horizontal="center"/>
    </xf>
    <xf numFmtId="164" fontId="21" fillId="0" borderId="0" xfId="42" applyNumberFormat="1" applyFont="1" applyBorder="1" applyAlignment="1">
      <alignment horizontal="center"/>
    </xf>
    <xf numFmtId="164" fontId="21" fillId="0" borderId="0" xfId="42" applyNumberFormat="1" applyFont="1" applyBorder="1" applyAlignment="1">
      <alignment/>
    </xf>
    <xf numFmtId="164" fontId="21" fillId="0" borderId="0" xfId="42" applyNumberFormat="1" applyFont="1" applyBorder="1" applyAlignment="1">
      <alignment horizontal="centerContinuous"/>
    </xf>
    <xf numFmtId="164" fontId="6" fillId="0" borderId="11" xfId="42" applyNumberFormat="1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164" fontId="20" fillId="0" borderId="0" xfId="42" applyNumberFormat="1" applyFont="1" applyAlignment="1">
      <alignment horizontal="center" vertical="center"/>
    </xf>
    <xf numFmtId="0" fontId="20" fillId="0" borderId="12" xfId="0" applyFont="1" applyBorder="1" applyAlignment="1">
      <alignment/>
    </xf>
    <xf numFmtId="164" fontId="20" fillId="0" borderId="12" xfId="42" applyNumberFormat="1" applyFont="1" applyBorder="1" applyAlignment="1">
      <alignment/>
    </xf>
    <xf numFmtId="0" fontId="13" fillId="0" borderId="12" xfId="0" applyFont="1" applyBorder="1" applyAlignment="1">
      <alignment/>
    </xf>
    <xf numFmtId="164" fontId="13" fillId="0" borderId="12" xfId="42" applyNumberFormat="1" applyFont="1" applyBorder="1" applyAlignment="1">
      <alignment/>
    </xf>
    <xf numFmtId="0" fontId="20" fillId="0" borderId="12" xfId="0" applyFont="1" applyBorder="1" applyAlignment="1">
      <alignment/>
    </xf>
    <xf numFmtId="164" fontId="20" fillId="0" borderId="12" xfId="42" applyNumberFormat="1" applyFont="1" applyBorder="1" applyAlignment="1">
      <alignment/>
    </xf>
    <xf numFmtId="164" fontId="6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64" fontId="6" fillId="0" borderId="13" xfId="42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4" fillId="0" borderId="10" xfId="42" applyNumberFormat="1" applyFont="1" applyBorder="1" applyAlignment="1">
      <alignment horizontal="right"/>
    </xf>
    <xf numFmtId="164" fontId="5" fillId="0" borderId="0" xfId="42" applyNumberFormat="1" applyFont="1" applyAlignment="1">
      <alignment horizontal="center" vertical="center"/>
    </xf>
    <xf numFmtId="164" fontId="6" fillId="0" borderId="0" xfId="42" applyNumberFormat="1" applyFont="1" applyAlignment="1">
      <alignment horizontal="center"/>
    </xf>
    <xf numFmtId="164" fontId="6" fillId="33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42">
      <selection activeCell="D47" sqref="D47"/>
    </sheetView>
  </sheetViews>
  <sheetFormatPr defaultColWidth="9.00390625" defaultRowHeight="15.75"/>
  <cols>
    <col min="1" max="1" width="39.50390625" style="0" customWidth="1"/>
    <col min="2" max="2" width="5.875" style="0" bestFit="1" customWidth="1"/>
    <col min="3" max="3" width="5.375" style="0" customWidth="1"/>
    <col min="4" max="4" width="18.00390625" style="0" bestFit="1" customWidth="1"/>
    <col min="5" max="5" width="1.12109375" style="0" customWidth="1"/>
    <col min="6" max="6" width="15.75390625" style="0" bestFit="1" customWidth="1"/>
    <col min="7" max="7" width="13.75390625" style="0" bestFit="1" customWidth="1"/>
  </cols>
  <sheetData>
    <row r="1" spans="1:6" ht="15.75">
      <c r="A1" s="17" t="s">
        <v>220</v>
      </c>
      <c r="F1" s="1"/>
    </row>
    <row r="2" spans="1:6" ht="15.75">
      <c r="A2" s="4" t="s">
        <v>221</v>
      </c>
      <c r="F2" s="1"/>
    </row>
    <row r="3" spans="1:6" ht="15.75">
      <c r="A3" s="4" t="s">
        <v>297</v>
      </c>
      <c r="F3" s="1"/>
    </row>
    <row r="4" spans="1:6" ht="15.75">
      <c r="A4" s="19" t="s">
        <v>318</v>
      </c>
      <c r="B4" s="3"/>
      <c r="C4" s="3"/>
      <c r="D4" s="3"/>
      <c r="E4" s="3"/>
      <c r="F4" s="3"/>
    </row>
    <row r="5" spans="1:6" ht="18.75" customHeight="1">
      <c r="A5" s="4"/>
      <c r="B5" s="4"/>
      <c r="C5" s="4"/>
      <c r="D5" s="4"/>
      <c r="E5" s="4"/>
      <c r="F5" s="4"/>
    </row>
    <row r="6" spans="1:6" ht="18.75" customHeight="1">
      <c r="A6" s="75" t="s">
        <v>0</v>
      </c>
      <c r="B6" s="75"/>
      <c r="C6" s="75"/>
      <c r="D6" s="75"/>
      <c r="E6" s="75"/>
      <c r="F6" s="75"/>
    </row>
    <row r="7" spans="1:6" ht="18.75" customHeight="1">
      <c r="A7" s="76" t="s">
        <v>319</v>
      </c>
      <c r="B7" s="76"/>
      <c r="C7" s="76"/>
      <c r="D7" s="76"/>
      <c r="E7" s="76"/>
      <c r="F7" s="76"/>
    </row>
    <row r="8" spans="1:6" ht="18.75" customHeight="1">
      <c r="A8" s="5"/>
      <c r="B8" s="5"/>
      <c r="C8" s="5"/>
      <c r="D8" s="5" t="s">
        <v>1</v>
      </c>
      <c r="E8" s="5"/>
      <c r="F8" s="5"/>
    </row>
    <row r="9" spans="1:6" ht="18.75" customHeight="1">
      <c r="A9" s="5"/>
      <c r="B9" s="5"/>
      <c r="C9" s="5"/>
      <c r="D9" s="5"/>
      <c r="E9" s="5"/>
      <c r="F9" s="5"/>
    </row>
    <row r="10" spans="1:6" ht="24" customHeight="1">
      <c r="A10" s="6" t="s">
        <v>2</v>
      </c>
      <c r="B10" s="6" t="s">
        <v>3</v>
      </c>
      <c r="C10" s="6" t="s">
        <v>4</v>
      </c>
      <c r="D10" s="6" t="s">
        <v>5</v>
      </c>
      <c r="E10" s="6"/>
      <c r="F10" s="6" t="s">
        <v>6</v>
      </c>
    </row>
    <row r="11" spans="1:6" ht="21.75" customHeight="1">
      <c r="A11" s="6"/>
      <c r="B11" s="6" t="s">
        <v>7</v>
      </c>
      <c r="C11" s="6" t="s">
        <v>8</v>
      </c>
      <c r="D11" s="7"/>
      <c r="E11" s="6"/>
      <c r="F11" s="7"/>
    </row>
    <row r="12" spans="1:6" ht="24" customHeight="1">
      <c r="A12" s="8" t="s">
        <v>9</v>
      </c>
      <c r="B12" s="9" t="s">
        <v>10</v>
      </c>
      <c r="C12" s="10"/>
      <c r="D12" s="11">
        <v>229913475183</v>
      </c>
      <c r="E12" s="11"/>
      <c r="F12" s="11">
        <v>241803415340</v>
      </c>
    </row>
    <row r="13" spans="1:6" ht="24" customHeight="1">
      <c r="A13" s="8" t="s">
        <v>11</v>
      </c>
      <c r="B13" s="9" t="s">
        <v>12</v>
      </c>
      <c r="C13" s="10"/>
      <c r="D13" s="11">
        <v>9107782070</v>
      </c>
      <c r="E13" s="11"/>
      <c r="F13" s="11">
        <v>4685625679</v>
      </c>
    </row>
    <row r="14" spans="1:6" ht="24" customHeight="1">
      <c r="A14" s="12" t="s">
        <v>13</v>
      </c>
      <c r="B14" s="13" t="s">
        <v>14</v>
      </c>
      <c r="C14" s="10" t="s">
        <v>15</v>
      </c>
      <c r="D14" s="14">
        <v>9107782070</v>
      </c>
      <c r="E14" s="14"/>
      <c r="F14" s="14">
        <v>4685625679</v>
      </c>
    </row>
    <row r="15" spans="1:6" ht="24" customHeight="1">
      <c r="A15" s="12" t="s">
        <v>16</v>
      </c>
      <c r="B15" s="13" t="s">
        <v>17</v>
      </c>
      <c r="C15" s="10"/>
      <c r="D15" s="14"/>
      <c r="E15" s="14"/>
      <c r="F15" s="14"/>
    </row>
    <row r="16" spans="1:6" ht="24" customHeight="1">
      <c r="A16" s="8" t="s">
        <v>18</v>
      </c>
      <c r="B16" s="9" t="s">
        <v>19</v>
      </c>
      <c r="C16" s="10" t="s">
        <v>20</v>
      </c>
      <c r="D16" s="11"/>
      <c r="E16" s="11"/>
      <c r="F16" s="11"/>
    </row>
    <row r="17" spans="1:6" ht="24" customHeight="1">
      <c r="A17" s="12" t="s">
        <v>21</v>
      </c>
      <c r="B17" s="13" t="s">
        <v>22</v>
      </c>
      <c r="C17" s="10"/>
      <c r="D17" s="14"/>
      <c r="E17" s="14"/>
      <c r="F17" s="14"/>
    </row>
    <row r="18" spans="1:6" ht="24" customHeight="1">
      <c r="A18" s="12" t="s">
        <v>23</v>
      </c>
      <c r="B18" s="13" t="s">
        <v>24</v>
      </c>
      <c r="C18" s="10"/>
      <c r="D18" s="14"/>
      <c r="E18" s="14"/>
      <c r="F18" s="14"/>
    </row>
    <row r="19" spans="1:6" ht="24" customHeight="1">
      <c r="A19" s="8" t="s">
        <v>25</v>
      </c>
      <c r="B19" s="9" t="s">
        <v>26</v>
      </c>
      <c r="C19" s="10"/>
      <c r="D19" s="11">
        <f>SUM(D20:D25)</f>
        <v>134697249854</v>
      </c>
      <c r="E19" s="11"/>
      <c r="F19" s="11">
        <v>154131245853</v>
      </c>
    </row>
    <row r="20" spans="1:6" ht="24" customHeight="1">
      <c r="A20" s="12" t="s">
        <v>27</v>
      </c>
      <c r="B20" s="13" t="s">
        <v>28</v>
      </c>
      <c r="C20" s="10"/>
      <c r="D20" s="14">
        <v>134935460854</v>
      </c>
      <c r="E20" s="14"/>
      <c r="F20" s="14">
        <v>154206718950</v>
      </c>
    </row>
    <row r="21" spans="1:6" ht="24" customHeight="1">
      <c r="A21" s="12" t="s">
        <v>29</v>
      </c>
      <c r="B21" s="13" t="s">
        <v>30</v>
      </c>
      <c r="C21" s="10"/>
      <c r="D21" s="14">
        <v>371783500</v>
      </c>
      <c r="E21" s="14"/>
      <c r="F21" s="14">
        <v>513114378</v>
      </c>
    </row>
    <row r="22" spans="1:6" ht="24" customHeight="1">
      <c r="A22" s="12" t="s">
        <v>31</v>
      </c>
      <c r="B22" s="13" t="s">
        <v>32</v>
      </c>
      <c r="C22" s="10"/>
      <c r="D22" s="14"/>
      <c r="E22" s="14"/>
      <c r="F22" s="14"/>
    </row>
    <row r="23" spans="1:6" ht="24" customHeight="1">
      <c r="A23" s="12" t="s">
        <v>33</v>
      </c>
      <c r="B23" s="13" t="s">
        <v>34</v>
      </c>
      <c r="C23" s="10"/>
      <c r="D23" s="14"/>
      <c r="E23" s="14"/>
      <c r="F23" s="14"/>
    </row>
    <row r="24" spans="1:6" ht="24" customHeight="1">
      <c r="A24" s="12" t="s">
        <v>35</v>
      </c>
      <c r="B24" s="13" t="s">
        <v>36</v>
      </c>
      <c r="C24" s="10" t="s">
        <v>37</v>
      </c>
      <c r="D24" s="14"/>
      <c r="E24" s="14"/>
      <c r="F24" s="14">
        <v>21407025</v>
      </c>
    </row>
    <row r="25" spans="1:6" ht="24" customHeight="1">
      <c r="A25" s="12" t="s">
        <v>38</v>
      </c>
      <c r="B25" s="13" t="s">
        <v>39</v>
      </c>
      <c r="C25" s="10"/>
      <c r="D25" s="14">
        <v>-609994500</v>
      </c>
      <c r="E25" s="14"/>
      <c r="F25" s="14">
        <v>-609994500</v>
      </c>
    </row>
    <row r="26" spans="1:6" ht="24" customHeight="1">
      <c r="A26" s="8" t="s">
        <v>40</v>
      </c>
      <c r="B26" s="9" t="s">
        <v>41</v>
      </c>
      <c r="C26" s="10" t="s">
        <v>42</v>
      </c>
      <c r="D26" s="11">
        <v>82289307356</v>
      </c>
      <c r="E26" s="11"/>
      <c r="F26" s="11">
        <v>79465605266</v>
      </c>
    </row>
    <row r="27" spans="1:6" ht="24" customHeight="1">
      <c r="A27" s="12" t="s">
        <v>43</v>
      </c>
      <c r="B27" s="15"/>
      <c r="C27" s="10"/>
      <c r="D27" s="14"/>
      <c r="E27" s="14"/>
      <c r="F27" s="14"/>
    </row>
    <row r="28" spans="1:6" ht="24" customHeight="1">
      <c r="A28" s="12" t="s">
        <v>44</v>
      </c>
      <c r="B28" s="13" t="s">
        <v>45</v>
      </c>
      <c r="C28" s="10"/>
      <c r="D28" s="14"/>
      <c r="E28" s="14"/>
      <c r="F28" s="14"/>
    </row>
    <row r="29" spans="1:6" ht="24" customHeight="1">
      <c r="A29" s="8" t="s">
        <v>46</v>
      </c>
      <c r="B29" s="9" t="s">
        <v>47</v>
      </c>
      <c r="C29" s="10"/>
      <c r="D29" s="11">
        <v>3819135903</v>
      </c>
      <c r="E29" s="11"/>
      <c r="F29" s="11">
        <v>3520938542</v>
      </c>
    </row>
    <row r="30" spans="1:6" ht="24" customHeight="1">
      <c r="A30" s="12" t="s">
        <v>48</v>
      </c>
      <c r="B30" s="13" t="s">
        <v>49</v>
      </c>
      <c r="C30" s="10"/>
      <c r="D30" s="14"/>
      <c r="E30" s="14"/>
      <c r="F30" s="14"/>
    </row>
    <row r="31" spans="1:6" ht="24" customHeight="1">
      <c r="A31" s="12" t="s">
        <v>50</v>
      </c>
      <c r="B31" s="13" t="s">
        <v>51</v>
      </c>
      <c r="C31" s="10"/>
      <c r="D31" s="14"/>
      <c r="E31" s="14"/>
      <c r="F31" s="14"/>
    </row>
    <row r="32" spans="1:6" ht="24" customHeight="1">
      <c r="A32" s="12" t="s">
        <v>52</v>
      </c>
      <c r="B32" s="13" t="s">
        <v>53</v>
      </c>
      <c r="C32" s="10" t="s">
        <v>54</v>
      </c>
      <c r="D32" s="14">
        <v>955715081</v>
      </c>
      <c r="E32" s="14"/>
      <c r="F32" s="14">
        <v>2675272689</v>
      </c>
    </row>
    <row r="33" spans="1:6" ht="24" customHeight="1">
      <c r="A33" s="12" t="s">
        <v>55</v>
      </c>
      <c r="B33" s="13" t="s">
        <v>56</v>
      </c>
      <c r="C33" s="10"/>
      <c r="D33" s="14">
        <v>2863420822</v>
      </c>
      <c r="E33" s="14"/>
      <c r="F33" s="14">
        <v>845665853</v>
      </c>
    </row>
    <row r="34" spans="1:6" ht="24" customHeight="1">
      <c r="A34" s="12"/>
      <c r="B34" s="13"/>
      <c r="C34" s="10"/>
      <c r="D34" s="14"/>
      <c r="E34" s="14"/>
      <c r="F34" s="14"/>
    </row>
    <row r="35" spans="1:6" ht="24" customHeight="1">
      <c r="A35" s="12"/>
      <c r="B35" s="13"/>
      <c r="C35" s="10"/>
      <c r="D35" s="14"/>
      <c r="E35" s="14"/>
      <c r="F35" s="14"/>
    </row>
    <row r="36" spans="1:6" ht="21" customHeight="1">
      <c r="A36" s="12"/>
      <c r="B36" s="13"/>
      <c r="C36" s="10"/>
      <c r="D36" s="14"/>
      <c r="E36" s="14"/>
      <c r="F36" s="14"/>
    </row>
    <row r="37" spans="1:6" ht="24" customHeight="1">
      <c r="A37" s="6" t="s">
        <v>2</v>
      </c>
      <c r="B37" s="6" t="s">
        <v>3</v>
      </c>
      <c r="C37" s="6" t="s">
        <v>4</v>
      </c>
      <c r="D37" s="6" t="s">
        <v>5</v>
      </c>
      <c r="E37" s="6"/>
      <c r="F37" s="6" t="s">
        <v>6</v>
      </c>
    </row>
    <row r="38" spans="1:6" ht="21.75" customHeight="1">
      <c r="A38" s="6"/>
      <c r="B38" s="6" t="s">
        <v>7</v>
      </c>
      <c r="C38" s="6" t="s">
        <v>8</v>
      </c>
      <c r="D38" s="7"/>
      <c r="E38" s="6"/>
      <c r="F38" s="7"/>
    </row>
    <row r="39" spans="1:6" ht="23.25" customHeight="1">
      <c r="A39" s="8" t="s">
        <v>57</v>
      </c>
      <c r="B39" s="9" t="s">
        <v>58</v>
      </c>
      <c r="C39" s="10"/>
      <c r="D39" s="11">
        <v>53209604968</v>
      </c>
      <c r="E39" s="11"/>
      <c r="F39" s="11">
        <v>61043368622</v>
      </c>
    </row>
    <row r="40" spans="1:6" ht="23.25" customHeight="1">
      <c r="A40" s="8" t="s">
        <v>59</v>
      </c>
      <c r="B40" s="9" t="s">
        <v>60</v>
      </c>
      <c r="C40" s="10"/>
      <c r="D40" s="11"/>
      <c r="E40" s="11"/>
      <c r="F40" s="11"/>
    </row>
    <row r="41" spans="1:6" ht="23.25" customHeight="1">
      <c r="A41" s="12" t="s">
        <v>61</v>
      </c>
      <c r="B41" s="13" t="s">
        <v>62</v>
      </c>
      <c r="C41" s="10"/>
      <c r="D41" s="14"/>
      <c r="E41" s="14"/>
      <c r="F41" s="14"/>
    </row>
    <row r="42" spans="1:6" ht="23.25" customHeight="1">
      <c r="A42" s="12" t="s">
        <v>63</v>
      </c>
      <c r="B42" s="13" t="s">
        <v>64</v>
      </c>
      <c r="C42" s="10"/>
      <c r="D42" s="14"/>
      <c r="E42" s="14"/>
      <c r="F42" s="14"/>
    </row>
    <row r="43" spans="1:6" ht="23.25" customHeight="1">
      <c r="A43" s="12" t="s">
        <v>65</v>
      </c>
      <c r="B43" s="13" t="s">
        <v>66</v>
      </c>
      <c r="C43" s="10" t="s">
        <v>67</v>
      </c>
      <c r="D43" s="14"/>
      <c r="E43" s="14"/>
      <c r="F43" s="14"/>
    </row>
    <row r="44" spans="1:6" ht="23.25" customHeight="1">
      <c r="A44" s="12" t="s">
        <v>68</v>
      </c>
      <c r="B44" s="13" t="s">
        <v>69</v>
      </c>
      <c r="C44" s="10" t="s">
        <v>70</v>
      </c>
      <c r="D44" s="14"/>
      <c r="E44" s="14"/>
      <c r="F44" s="14"/>
    </row>
    <row r="45" spans="1:6" ht="23.25" customHeight="1">
      <c r="A45" s="12" t="s">
        <v>71</v>
      </c>
      <c r="B45" s="13" t="s">
        <v>72</v>
      </c>
      <c r="C45" s="10"/>
      <c r="D45" s="14"/>
      <c r="E45" s="14"/>
      <c r="F45" s="14"/>
    </row>
    <row r="46" spans="1:6" ht="23.25" customHeight="1">
      <c r="A46" s="8" t="s">
        <v>73</v>
      </c>
      <c r="B46" s="9" t="s">
        <v>74</v>
      </c>
      <c r="C46" s="10"/>
      <c r="D46" s="11">
        <f>D47+D56</f>
        <v>49846615237</v>
      </c>
      <c r="E46" s="11"/>
      <c r="F46" s="11">
        <f>F47</f>
        <v>57570417373</v>
      </c>
    </row>
    <row r="47" spans="1:6" ht="23.25" customHeight="1">
      <c r="A47" s="8" t="s">
        <v>75</v>
      </c>
      <c r="B47" s="13" t="s">
        <v>76</v>
      </c>
      <c r="C47" s="10" t="s">
        <v>77</v>
      </c>
      <c r="D47" s="14">
        <v>49829015237</v>
      </c>
      <c r="E47" s="14"/>
      <c r="F47" s="14">
        <v>57570417373</v>
      </c>
    </row>
    <row r="48" spans="1:6" ht="23.25" customHeight="1">
      <c r="A48" s="12" t="s">
        <v>78</v>
      </c>
      <c r="B48" s="13" t="s">
        <v>79</v>
      </c>
      <c r="C48" s="10"/>
      <c r="D48" s="14">
        <v>125372953593</v>
      </c>
      <c r="E48" s="14"/>
      <c r="F48" s="14">
        <v>122137467918</v>
      </c>
    </row>
    <row r="49" spans="1:6" ht="23.25" customHeight="1">
      <c r="A49" s="12" t="s">
        <v>80</v>
      </c>
      <c r="B49" s="13" t="s">
        <v>81</v>
      </c>
      <c r="C49" s="10"/>
      <c r="D49" s="14">
        <v>-75543938356</v>
      </c>
      <c r="E49" s="14"/>
      <c r="F49" s="14">
        <v>-64567050545</v>
      </c>
    </row>
    <row r="50" spans="1:6" ht="23.25" customHeight="1">
      <c r="A50" s="8" t="s">
        <v>82</v>
      </c>
      <c r="B50" s="13" t="s">
        <v>83</v>
      </c>
      <c r="C50" s="10" t="s">
        <v>84</v>
      </c>
      <c r="D50" s="14"/>
      <c r="E50" s="14"/>
      <c r="F50" s="14"/>
    </row>
    <row r="51" spans="1:6" ht="23.25" customHeight="1">
      <c r="A51" s="12" t="s">
        <v>78</v>
      </c>
      <c r="B51" s="13" t="s">
        <v>85</v>
      </c>
      <c r="C51" s="10"/>
      <c r="D51" s="14"/>
      <c r="E51" s="14"/>
      <c r="F51" s="14"/>
    </row>
    <row r="52" spans="1:6" ht="23.25" customHeight="1">
      <c r="A52" s="12" t="s">
        <v>80</v>
      </c>
      <c r="B52" s="13" t="s">
        <v>86</v>
      </c>
      <c r="C52" s="10"/>
      <c r="D52" s="14"/>
      <c r="E52" s="14"/>
      <c r="F52" s="14"/>
    </row>
    <row r="53" spans="1:6" ht="23.25" customHeight="1">
      <c r="A53" s="8" t="s">
        <v>87</v>
      </c>
      <c r="B53" s="13" t="s">
        <v>88</v>
      </c>
      <c r="C53" s="10" t="s">
        <v>89</v>
      </c>
      <c r="D53" s="14"/>
      <c r="E53" s="14"/>
      <c r="F53" s="14"/>
    </row>
    <row r="54" spans="1:6" ht="23.25" customHeight="1">
      <c r="A54" s="12" t="s">
        <v>78</v>
      </c>
      <c r="B54" s="13" t="s">
        <v>90</v>
      </c>
      <c r="C54" s="10"/>
      <c r="D54" s="14"/>
      <c r="E54" s="14"/>
      <c r="F54" s="14"/>
    </row>
    <row r="55" spans="1:6" ht="23.25" customHeight="1">
      <c r="A55" s="12" t="s">
        <v>80</v>
      </c>
      <c r="B55" s="13" t="s">
        <v>91</v>
      </c>
      <c r="C55" s="10"/>
      <c r="D55" s="14"/>
      <c r="E55" s="14"/>
      <c r="F55" s="14"/>
    </row>
    <row r="56" spans="1:6" ht="23.25" customHeight="1">
      <c r="A56" s="12" t="s">
        <v>92</v>
      </c>
      <c r="B56" s="13" t="s">
        <v>93</v>
      </c>
      <c r="C56" s="10" t="s">
        <v>94</v>
      </c>
      <c r="D56" s="14">
        <v>17600000</v>
      </c>
      <c r="E56" s="14"/>
      <c r="F56" s="14"/>
    </row>
    <row r="57" spans="1:6" ht="23.25" customHeight="1">
      <c r="A57" s="8" t="s">
        <v>95</v>
      </c>
      <c r="B57" s="9" t="s">
        <v>96</v>
      </c>
      <c r="C57" s="10" t="s">
        <v>97</v>
      </c>
      <c r="D57" s="11"/>
      <c r="E57" s="11"/>
      <c r="F57" s="11"/>
    </row>
    <row r="58" spans="1:6" ht="23.25" customHeight="1">
      <c r="A58" s="12" t="s">
        <v>78</v>
      </c>
      <c r="B58" s="13" t="s">
        <v>98</v>
      </c>
      <c r="C58" s="10"/>
      <c r="D58" s="14"/>
      <c r="E58" s="14"/>
      <c r="F58" s="14"/>
    </row>
    <row r="59" spans="1:6" ht="23.25" customHeight="1">
      <c r="A59" s="12" t="s">
        <v>80</v>
      </c>
      <c r="B59" s="13" t="s">
        <v>99</v>
      </c>
      <c r="C59" s="10"/>
      <c r="D59" s="14"/>
      <c r="E59" s="14"/>
      <c r="F59" s="14"/>
    </row>
    <row r="60" spans="1:6" ht="23.25" customHeight="1">
      <c r="A60" s="8" t="s">
        <v>100</v>
      </c>
      <c r="B60" s="9" t="s">
        <v>101</v>
      </c>
      <c r="C60" s="10"/>
      <c r="D60" s="11"/>
      <c r="E60" s="11"/>
      <c r="F60" s="11"/>
    </row>
    <row r="61" spans="1:6" ht="23.25" customHeight="1">
      <c r="A61" s="12" t="s">
        <v>102</v>
      </c>
      <c r="B61" s="13" t="s">
        <v>103</v>
      </c>
      <c r="C61" s="10"/>
      <c r="D61" s="14"/>
      <c r="E61" s="14"/>
      <c r="F61" s="14"/>
    </row>
    <row r="62" spans="1:6" ht="23.25" customHeight="1">
      <c r="A62" s="12" t="s">
        <v>104</v>
      </c>
      <c r="B62" s="13" t="s">
        <v>105</v>
      </c>
      <c r="C62" s="10"/>
      <c r="D62" s="14"/>
      <c r="E62" s="14"/>
      <c r="F62" s="14"/>
    </row>
    <row r="63" spans="1:6" ht="23.25" customHeight="1">
      <c r="A63" s="12" t="s">
        <v>106</v>
      </c>
      <c r="B63" s="13" t="s">
        <v>107</v>
      </c>
      <c r="C63" s="10" t="s">
        <v>108</v>
      </c>
      <c r="D63" s="14"/>
      <c r="E63" s="14"/>
      <c r="F63" s="14"/>
    </row>
    <row r="64" spans="1:6" ht="23.25" customHeight="1">
      <c r="A64" s="12" t="s">
        <v>109</v>
      </c>
      <c r="B64" s="13" t="s">
        <v>110</v>
      </c>
      <c r="C64" s="10"/>
      <c r="D64" s="14"/>
      <c r="E64" s="14"/>
      <c r="F64" s="14"/>
    </row>
    <row r="65" spans="1:6" ht="23.25" customHeight="1">
      <c r="A65" s="8" t="s">
        <v>111</v>
      </c>
      <c r="B65" s="9" t="s">
        <v>112</v>
      </c>
      <c r="C65" s="10"/>
      <c r="D65" s="11">
        <v>3362989731</v>
      </c>
      <c r="E65" s="11"/>
      <c r="F65" s="11">
        <v>3472951249</v>
      </c>
    </row>
    <row r="66" spans="1:6" ht="23.25" customHeight="1">
      <c r="A66" s="12" t="s">
        <v>113</v>
      </c>
      <c r="B66" s="13" t="s">
        <v>114</v>
      </c>
      <c r="C66" s="10" t="s">
        <v>115</v>
      </c>
      <c r="D66" s="14">
        <v>3362989731</v>
      </c>
      <c r="E66" s="14"/>
      <c r="F66" s="14">
        <v>3472951249</v>
      </c>
    </row>
    <row r="67" spans="1:6" ht="23.25" customHeight="1">
      <c r="A67" s="12" t="s">
        <v>116</v>
      </c>
      <c r="B67" s="13" t="s">
        <v>117</v>
      </c>
      <c r="C67" s="10" t="s">
        <v>118</v>
      </c>
      <c r="D67" s="14"/>
      <c r="E67" s="14"/>
      <c r="F67" s="14"/>
    </row>
    <row r="68" spans="1:6" ht="23.25" customHeight="1">
      <c r="A68" s="12" t="s">
        <v>119</v>
      </c>
      <c r="B68" s="13" t="s">
        <v>120</v>
      </c>
      <c r="C68" s="10"/>
      <c r="D68" s="14"/>
      <c r="E68" s="14"/>
      <c r="F68" s="14"/>
    </row>
    <row r="69" spans="1:6" ht="23.25" customHeight="1">
      <c r="A69" s="12" t="s">
        <v>121</v>
      </c>
      <c r="B69" s="13"/>
      <c r="C69" s="10"/>
      <c r="D69" s="14"/>
      <c r="E69" s="14"/>
      <c r="F69" s="14"/>
    </row>
    <row r="70" spans="1:6" ht="23.25" customHeight="1" thickBot="1">
      <c r="A70" s="8" t="s">
        <v>122</v>
      </c>
      <c r="B70" s="9" t="s">
        <v>123</v>
      </c>
      <c r="C70" s="10"/>
      <c r="D70" s="61">
        <v>283123080151</v>
      </c>
      <c r="E70" s="11"/>
      <c r="F70" s="61">
        <v>302846783962</v>
      </c>
    </row>
    <row r="71" spans="1:6" ht="24" customHeight="1" thickTop="1">
      <c r="A71" s="6" t="s">
        <v>124</v>
      </c>
      <c r="B71" s="6" t="s">
        <v>3</v>
      </c>
      <c r="C71" s="6" t="s">
        <v>4</v>
      </c>
      <c r="D71" s="6" t="s">
        <v>5</v>
      </c>
      <c r="E71" s="6"/>
      <c r="F71" s="6" t="s">
        <v>6</v>
      </c>
    </row>
    <row r="72" spans="1:6" ht="21.75" customHeight="1">
      <c r="A72" s="6"/>
      <c r="B72" s="6" t="s">
        <v>7</v>
      </c>
      <c r="C72" s="6" t="s">
        <v>8</v>
      </c>
      <c r="D72" s="7"/>
      <c r="E72" s="6"/>
      <c r="F72" s="7"/>
    </row>
    <row r="73" spans="1:6" ht="21" customHeight="1">
      <c r="A73" s="8" t="s">
        <v>125</v>
      </c>
      <c r="B73" s="9" t="s">
        <v>126</v>
      </c>
      <c r="C73" s="10"/>
      <c r="D73" s="11">
        <f>D74+D86</f>
        <v>201331434948</v>
      </c>
      <c r="E73" s="11"/>
      <c r="F73" s="11">
        <f>F74+F86</f>
        <v>220418936258</v>
      </c>
    </row>
    <row r="74" spans="1:6" ht="21" customHeight="1">
      <c r="A74" s="8" t="s">
        <v>127</v>
      </c>
      <c r="B74" s="9" t="s">
        <v>128</v>
      </c>
      <c r="C74" s="10"/>
      <c r="D74" s="11">
        <f>SUM(D75:D85)</f>
        <v>191045958510</v>
      </c>
      <c r="E74" s="11">
        <f>SUM(E75:E85)</f>
        <v>0</v>
      </c>
      <c r="F74" s="11">
        <f>SUM(F75:F85)</f>
        <v>210133459820</v>
      </c>
    </row>
    <row r="75" spans="1:7" ht="21" customHeight="1">
      <c r="A75" s="12" t="s">
        <v>129</v>
      </c>
      <c r="B75" s="13" t="s">
        <v>130</v>
      </c>
      <c r="C75" s="10" t="s">
        <v>131</v>
      </c>
      <c r="D75" s="14">
        <f>120663901669+950000000</f>
        <v>121613901669</v>
      </c>
      <c r="E75" s="14"/>
      <c r="F75" s="14">
        <f>118282448338+2850000000</f>
        <v>121132448338</v>
      </c>
      <c r="G75" s="73">
        <f>121132448338-F75</f>
        <v>0</v>
      </c>
    </row>
    <row r="76" spans="1:6" ht="21" customHeight="1">
      <c r="A76" s="12" t="s">
        <v>132</v>
      </c>
      <c r="B76" s="13" t="s">
        <v>133</v>
      </c>
      <c r="C76" s="10"/>
      <c r="D76" s="14">
        <v>47324359542</v>
      </c>
      <c r="E76" s="14"/>
      <c r="F76" s="14">
        <v>63149227258</v>
      </c>
    </row>
    <row r="77" spans="1:6" ht="21" customHeight="1">
      <c r="A77" s="12" t="s">
        <v>134</v>
      </c>
      <c r="B77" s="13" t="s">
        <v>135</v>
      </c>
      <c r="C77" s="10"/>
      <c r="D77" s="14">
        <v>100000000</v>
      </c>
      <c r="E77" s="14"/>
      <c r="F77" s="14">
        <v>85000000</v>
      </c>
    </row>
    <row r="78" spans="1:6" ht="21" customHeight="1">
      <c r="A78" s="12" t="s">
        <v>136</v>
      </c>
      <c r="B78" s="13" t="s">
        <v>137</v>
      </c>
      <c r="C78" s="10" t="s">
        <v>138</v>
      </c>
      <c r="D78" s="14">
        <v>3799931669</v>
      </c>
      <c r="E78" s="14"/>
      <c r="F78" s="14">
        <v>6061564050</v>
      </c>
    </row>
    <row r="79" spans="1:6" ht="21" customHeight="1">
      <c r="A79" s="12" t="s">
        <v>139</v>
      </c>
      <c r="B79" s="13" t="s">
        <v>140</v>
      </c>
      <c r="C79" s="10"/>
      <c r="D79" s="14">
        <v>7407606693</v>
      </c>
      <c r="E79" s="14"/>
      <c r="F79" s="14">
        <v>7778301547</v>
      </c>
    </row>
    <row r="80" spans="1:6" ht="21" customHeight="1">
      <c r="A80" s="12" t="s">
        <v>141</v>
      </c>
      <c r="B80" s="13" t="s">
        <v>142</v>
      </c>
      <c r="C80" s="10" t="s">
        <v>143</v>
      </c>
      <c r="D80" s="14">
        <v>2326500810</v>
      </c>
      <c r="E80" s="14"/>
      <c r="F80" s="14">
        <v>2805274221</v>
      </c>
    </row>
    <row r="81" spans="1:6" ht="21" customHeight="1">
      <c r="A81" s="12" t="s">
        <v>144</v>
      </c>
      <c r="B81" s="13" t="s">
        <v>145</v>
      </c>
      <c r="C81" s="10"/>
      <c r="D81" s="14"/>
      <c r="E81" s="14"/>
      <c r="F81" s="14"/>
    </row>
    <row r="82" spans="1:6" ht="21" customHeight="1">
      <c r="A82" s="12" t="s">
        <v>146</v>
      </c>
      <c r="B82" s="13" t="s">
        <v>147</v>
      </c>
      <c r="C82" s="10"/>
      <c r="D82" s="14"/>
      <c r="E82" s="14"/>
      <c r="F82" s="14"/>
    </row>
    <row r="83" spans="1:6" ht="21" customHeight="1">
      <c r="A83" s="12" t="s">
        <v>148</v>
      </c>
      <c r="B83" s="13" t="s">
        <v>149</v>
      </c>
      <c r="C83" s="10" t="s">
        <v>150</v>
      </c>
      <c r="D83" s="14">
        <v>692923877</v>
      </c>
      <c r="E83" s="14"/>
      <c r="F83" s="14">
        <v>963640446</v>
      </c>
    </row>
    <row r="84" spans="1:6" ht="21" customHeight="1">
      <c r="A84" s="12" t="s">
        <v>151</v>
      </c>
      <c r="B84" s="13" t="s">
        <v>152</v>
      </c>
      <c r="C84" s="10" t="s">
        <v>150</v>
      </c>
      <c r="D84" s="14"/>
      <c r="E84" s="14"/>
      <c r="F84" s="14"/>
    </row>
    <row r="85" spans="1:6" ht="21" customHeight="1">
      <c r="A85" s="12" t="s">
        <v>153</v>
      </c>
      <c r="B85" s="13"/>
      <c r="C85" s="10"/>
      <c r="D85" s="4">
        <v>7780734250</v>
      </c>
      <c r="E85" s="14"/>
      <c r="F85" s="14">
        <v>8158003960</v>
      </c>
    </row>
    <row r="86" spans="1:6" ht="21" customHeight="1">
      <c r="A86" s="8" t="s">
        <v>154</v>
      </c>
      <c r="B86" s="9" t="s">
        <v>155</v>
      </c>
      <c r="C86" s="10"/>
      <c r="D86" s="11">
        <f>SUM(D87:D95)</f>
        <v>10285476438</v>
      </c>
      <c r="E86" s="11"/>
      <c r="F86" s="11">
        <f>SUM(F87:F95)</f>
        <v>10285476438</v>
      </c>
    </row>
    <row r="87" spans="1:6" ht="21" customHeight="1">
      <c r="A87" s="12" t="s">
        <v>156</v>
      </c>
      <c r="B87" s="13" t="s">
        <v>157</v>
      </c>
      <c r="C87" s="10"/>
      <c r="D87" s="14"/>
      <c r="E87" s="14"/>
      <c r="F87" s="14"/>
    </row>
    <row r="88" spans="1:6" ht="21" customHeight="1">
      <c r="A88" s="12" t="s">
        <v>158</v>
      </c>
      <c r="B88" s="13" t="s">
        <v>159</v>
      </c>
      <c r="C88" s="10" t="s">
        <v>160</v>
      </c>
      <c r="D88" s="14"/>
      <c r="E88" s="14"/>
      <c r="F88" s="14"/>
    </row>
    <row r="89" spans="1:6" ht="21" customHeight="1">
      <c r="A89" s="12" t="s">
        <v>161</v>
      </c>
      <c r="B89" s="13" t="s">
        <v>162</v>
      </c>
      <c r="C89" s="10"/>
      <c r="D89" s="14"/>
      <c r="E89" s="14"/>
      <c r="F89" s="14"/>
    </row>
    <row r="90" spans="1:7" ht="21" customHeight="1">
      <c r="A90" s="12" t="s">
        <v>163</v>
      </c>
      <c r="B90" s="13" t="s">
        <v>164</v>
      </c>
      <c r="C90" s="10" t="s">
        <v>165</v>
      </c>
      <c r="D90" s="14">
        <f>11235476438-950000000</f>
        <v>10285476438</v>
      </c>
      <c r="E90" s="14"/>
      <c r="F90" s="14">
        <f>13135476438-2850000000</f>
        <v>10285476438</v>
      </c>
      <c r="G90" s="73"/>
    </row>
    <row r="91" spans="1:6" ht="21" customHeight="1">
      <c r="A91" s="12" t="s">
        <v>166</v>
      </c>
      <c r="B91" s="13" t="s">
        <v>167</v>
      </c>
      <c r="C91" s="10" t="s">
        <v>118</v>
      </c>
      <c r="D91" s="14"/>
      <c r="E91" s="14"/>
      <c r="F91" s="14"/>
    </row>
    <row r="92" spans="1:6" ht="21" customHeight="1">
      <c r="A92" s="12" t="s">
        <v>168</v>
      </c>
      <c r="B92" s="13" t="s">
        <v>169</v>
      </c>
      <c r="C92" s="10"/>
      <c r="D92" s="14"/>
      <c r="E92" s="14"/>
      <c r="F92" s="14"/>
    </row>
    <row r="93" spans="1:6" ht="21" customHeight="1">
      <c r="A93" s="12" t="s">
        <v>170</v>
      </c>
      <c r="B93" s="13" t="s">
        <v>171</v>
      </c>
      <c r="C93" s="10"/>
      <c r="E93" s="4"/>
      <c r="F93" s="4"/>
    </row>
    <row r="94" spans="1:6" ht="21" customHeight="1">
      <c r="A94" s="12" t="s">
        <v>172</v>
      </c>
      <c r="B94" s="13"/>
      <c r="C94" s="10"/>
      <c r="D94" s="4"/>
      <c r="E94" s="4"/>
      <c r="F94" s="4"/>
    </row>
    <row r="95" spans="1:6" ht="21" customHeight="1">
      <c r="A95" s="12" t="s">
        <v>173</v>
      </c>
      <c r="B95" s="13" t="s">
        <v>174</v>
      </c>
      <c r="C95" s="10"/>
      <c r="D95" s="14"/>
      <c r="E95" s="14"/>
      <c r="F95" s="14"/>
    </row>
    <row r="96" spans="1:6" ht="21" customHeight="1">
      <c r="A96" s="8" t="s">
        <v>175</v>
      </c>
      <c r="B96" s="9" t="s">
        <v>176</v>
      </c>
      <c r="C96" s="10"/>
      <c r="D96" s="11">
        <f>D97</f>
        <v>81791645203</v>
      </c>
      <c r="E96" s="11"/>
      <c r="F96" s="11">
        <f>F97</f>
        <v>82427847704</v>
      </c>
    </row>
    <row r="97" spans="1:6" ht="21" customHeight="1">
      <c r="A97" s="8" t="s">
        <v>177</v>
      </c>
      <c r="B97" s="9" t="s">
        <v>178</v>
      </c>
      <c r="C97" s="10" t="s">
        <v>179</v>
      </c>
      <c r="D97" s="11">
        <f>SUM(D98:D107)</f>
        <v>81791645203</v>
      </c>
      <c r="E97" s="11"/>
      <c r="F97" s="11">
        <f>SUM(F98:F107)</f>
        <v>82427847704</v>
      </c>
    </row>
    <row r="98" spans="1:6" ht="21" customHeight="1">
      <c r="A98" s="12" t="s">
        <v>180</v>
      </c>
      <c r="B98" s="13" t="s">
        <v>181</v>
      </c>
      <c r="C98" s="10"/>
      <c r="D98" s="14">
        <v>29999890000</v>
      </c>
      <c r="E98" s="14"/>
      <c r="F98" s="14">
        <v>29999890000</v>
      </c>
    </row>
    <row r="99" spans="1:6" ht="21" customHeight="1">
      <c r="A99" s="12" t="s">
        <v>182</v>
      </c>
      <c r="B99" s="13" t="s">
        <v>183</v>
      </c>
      <c r="C99" s="10"/>
      <c r="D99" s="14">
        <v>1449994545</v>
      </c>
      <c r="E99" s="14"/>
      <c r="F99" s="14">
        <v>1449994545</v>
      </c>
    </row>
    <row r="100" spans="1:6" ht="21" customHeight="1" hidden="1">
      <c r="A100" s="12" t="s">
        <v>184</v>
      </c>
      <c r="B100" s="13" t="s">
        <v>185</v>
      </c>
      <c r="C100" s="10"/>
      <c r="D100" s="14">
        <v>0</v>
      </c>
      <c r="E100" s="14"/>
      <c r="F100" s="14">
        <v>0</v>
      </c>
    </row>
    <row r="101" spans="1:6" ht="21" customHeight="1" hidden="1">
      <c r="A101" s="12" t="s">
        <v>186</v>
      </c>
      <c r="B101" s="13" t="s">
        <v>187</v>
      </c>
      <c r="C101" s="10"/>
      <c r="D101" s="14">
        <v>0</v>
      </c>
      <c r="E101" s="14"/>
      <c r="F101" s="14">
        <v>0</v>
      </c>
    </row>
    <row r="102" spans="1:6" ht="21" customHeight="1" hidden="1">
      <c r="A102" s="12" t="s">
        <v>188</v>
      </c>
      <c r="B102" s="13" t="s">
        <v>189</v>
      </c>
      <c r="C102" s="10"/>
      <c r="D102" s="14">
        <v>0</v>
      </c>
      <c r="E102" s="14"/>
      <c r="F102" s="14">
        <v>0</v>
      </c>
    </row>
    <row r="103" spans="1:6" ht="21" customHeight="1" hidden="1">
      <c r="A103" s="12" t="s">
        <v>190</v>
      </c>
      <c r="B103" s="13" t="s">
        <v>191</v>
      </c>
      <c r="C103" s="10"/>
      <c r="D103" s="14">
        <v>0</v>
      </c>
      <c r="E103" s="14"/>
      <c r="F103" s="14">
        <v>0</v>
      </c>
    </row>
    <row r="104" spans="1:6" ht="21" customHeight="1">
      <c r="A104" s="12" t="s">
        <v>192</v>
      </c>
      <c r="B104" s="13" t="s">
        <v>193</v>
      </c>
      <c r="C104" s="10"/>
      <c r="D104" s="14">
        <v>26632315369</v>
      </c>
      <c r="E104" s="14"/>
      <c r="F104" s="14">
        <v>21221939276</v>
      </c>
    </row>
    <row r="105" spans="1:6" ht="21" customHeight="1">
      <c r="A105" s="12" t="s">
        <v>194</v>
      </c>
      <c r="B105" s="13" t="s">
        <v>195</v>
      </c>
      <c r="C105" s="10"/>
      <c r="D105" s="14">
        <v>7499972500</v>
      </c>
      <c r="E105" s="14"/>
      <c r="F105" s="14">
        <v>7499972500</v>
      </c>
    </row>
    <row r="106" spans="1:6" ht="21" customHeight="1">
      <c r="A106" s="12" t="s">
        <v>196</v>
      </c>
      <c r="B106" s="13" t="s">
        <v>197</v>
      </c>
      <c r="C106" s="10"/>
      <c r="D106" s="14"/>
      <c r="E106" s="14"/>
      <c r="F106" s="14"/>
    </row>
    <row r="107" spans="1:6" ht="21" customHeight="1">
      <c r="A107" s="12" t="s">
        <v>198</v>
      </c>
      <c r="B107" s="13" t="s">
        <v>199</v>
      </c>
      <c r="C107" s="10"/>
      <c r="D107" s="14">
        <v>16209472789</v>
      </c>
      <c r="E107" s="14"/>
      <c r="F107" s="14">
        <v>22256051383</v>
      </c>
    </row>
    <row r="108" spans="1:6" ht="21" customHeight="1" hidden="1">
      <c r="A108" s="12" t="s">
        <v>200</v>
      </c>
      <c r="B108" s="13" t="s">
        <v>201</v>
      </c>
      <c r="C108" s="10"/>
      <c r="D108" s="14">
        <v>0</v>
      </c>
      <c r="E108" s="14"/>
      <c r="F108" s="14">
        <v>0</v>
      </c>
    </row>
    <row r="109" spans="1:6" ht="21" customHeight="1" hidden="1">
      <c r="A109" s="12" t="s">
        <v>202</v>
      </c>
      <c r="B109" s="13"/>
      <c r="C109" s="10"/>
      <c r="D109" s="14"/>
      <c r="E109" s="14"/>
      <c r="F109" s="14"/>
    </row>
    <row r="110" spans="1:6" ht="21" customHeight="1">
      <c r="A110" s="8" t="s">
        <v>203</v>
      </c>
      <c r="B110" s="9" t="s">
        <v>204</v>
      </c>
      <c r="C110" s="10"/>
      <c r="D110" s="11"/>
      <c r="E110" s="11"/>
      <c r="F110" s="11"/>
    </row>
    <row r="111" spans="1:6" ht="21" customHeight="1" hidden="1">
      <c r="A111" s="12" t="s">
        <v>205</v>
      </c>
      <c r="B111" s="13" t="s">
        <v>206</v>
      </c>
      <c r="C111" s="10"/>
      <c r="D111" s="14">
        <v>0</v>
      </c>
      <c r="E111" s="14"/>
      <c r="F111" s="14">
        <v>0</v>
      </c>
    </row>
    <row r="112" spans="1:6" ht="21" customHeight="1" hidden="1">
      <c r="A112" s="12" t="s">
        <v>207</v>
      </c>
      <c r="B112" s="13" t="s">
        <v>208</v>
      </c>
      <c r="C112" s="10" t="s">
        <v>209</v>
      </c>
      <c r="D112" s="14">
        <v>0</v>
      </c>
      <c r="E112" s="14"/>
      <c r="F112" s="14">
        <v>0</v>
      </c>
    </row>
    <row r="113" spans="1:6" ht="21" customHeight="1">
      <c r="A113" s="12" t="s">
        <v>210</v>
      </c>
      <c r="B113" s="13" t="s">
        <v>211</v>
      </c>
      <c r="C113" s="10" t="s">
        <v>209</v>
      </c>
      <c r="D113" s="14"/>
      <c r="E113" s="14"/>
      <c r="F113" s="14"/>
    </row>
    <row r="114" spans="1:6" ht="21" customHeight="1" thickBot="1">
      <c r="A114" s="8" t="s">
        <v>212</v>
      </c>
      <c r="B114" s="9" t="s">
        <v>213</v>
      </c>
      <c r="C114" s="10"/>
      <c r="D114" s="61">
        <f>D96+D73</f>
        <v>283123080151</v>
      </c>
      <c r="E114" s="11"/>
      <c r="F114" s="61">
        <f>F96+F73</f>
        <v>302846783962</v>
      </c>
    </row>
    <row r="115" ht="21" customHeight="1" thickTop="1"/>
    <row r="116" spans="1:6" ht="23.25" customHeight="1">
      <c r="A116" s="8" t="s">
        <v>292</v>
      </c>
      <c r="B116" s="9"/>
      <c r="C116" s="10"/>
      <c r="D116" s="11"/>
      <c r="E116" s="11"/>
      <c r="F116" s="11"/>
    </row>
    <row r="117" spans="1:6" ht="23.25" customHeight="1">
      <c r="A117" s="8"/>
      <c r="B117" s="9"/>
      <c r="C117" s="10"/>
      <c r="D117" s="11"/>
      <c r="E117" s="11"/>
      <c r="F117" s="11"/>
    </row>
    <row r="118" spans="1:6" ht="24" customHeight="1">
      <c r="A118" s="6" t="s">
        <v>293</v>
      </c>
      <c r="B118" s="6" t="s">
        <v>3</v>
      </c>
      <c r="C118" s="6" t="s">
        <v>4</v>
      </c>
      <c r="D118" s="6" t="s">
        <v>5</v>
      </c>
      <c r="E118" s="6"/>
      <c r="F118" s="6" t="s">
        <v>6</v>
      </c>
    </row>
    <row r="119" spans="1:6" ht="21.75" customHeight="1">
      <c r="A119" s="6"/>
      <c r="B119" s="6" t="s">
        <v>7</v>
      </c>
      <c r="C119" s="6" t="s">
        <v>8</v>
      </c>
      <c r="D119" s="7"/>
      <c r="E119" s="6"/>
      <c r="F119" s="7"/>
    </row>
    <row r="120" spans="1:6" ht="21" customHeight="1">
      <c r="A120" s="12" t="s">
        <v>214</v>
      </c>
      <c r="B120" s="10"/>
      <c r="C120" s="13"/>
      <c r="D120" s="14"/>
      <c r="E120" s="14"/>
      <c r="F120" s="14"/>
    </row>
    <row r="121" spans="1:6" ht="21" customHeight="1">
      <c r="A121" s="12" t="s">
        <v>215</v>
      </c>
      <c r="B121" s="10"/>
      <c r="C121" s="10"/>
      <c r="D121" s="14"/>
      <c r="E121" s="14"/>
      <c r="F121" s="14"/>
    </row>
    <row r="122" spans="1:6" ht="21" customHeight="1">
      <c r="A122" s="12" t="s">
        <v>216</v>
      </c>
      <c r="B122" s="10"/>
      <c r="C122" s="10"/>
      <c r="D122" s="14"/>
      <c r="E122" s="14"/>
      <c r="F122" s="14"/>
    </row>
    <row r="123" spans="1:6" ht="21" customHeight="1">
      <c r="A123" s="12" t="s">
        <v>217</v>
      </c>
      <c r="B123" s="10"/>
      <c r="C123" s="10"/>
      <c r="D123" s="14"/>
      <c r="E123" s="14"/>
      <c r="F123" s="14"/>
    </row>
    <row r="124" spans="1:6" ht="21" customHeight="1">
      <c r="A124" s="12" t="s">
        <v>218</v>
      </c>
      <c r="B124" s="10"/>
      <c r="C124" s="10"/>
      <c r="D124" s="16">
        <v>125182.68</v>
      </c>
      <c r="E124" s="16"/>
      <c r="F124" s="16">
        <v>4553.08</v>
      </c>
    </row>
    <row r="125" spans="1:6" ht="21" customHeight="1">
      <c r="A125" s="12" t="s">
        <v>219</v>
      </c>
      <c r="B125" s="10"/>
      <c r="C125" s="10"/>
      <c r="D125" s="14"/>
      <c r="E125" s="14"/>
      <c r="F125" s="14"/>
    </row>
    <row r="126" ht="21" customHeight="1"/>
    <row r="127" ht="21" customHeight="1"/>
    <row r="128" spans="1:6" ht="15.75">
      <c r="A128" s="55"/>
      <c r="B128" s="55"/>
      <c r="D128" s="38" t="s">
        <v>323</v>
      </c>
      <c r="E128" s="56"/>
      <c r="F128" s="56"/>
    </row>
    <row r="129" spans="1:6" ht="15.75">
      <c r="A129" s="40" t="s">
        <v>294</v>
      </c>
      <c r="B129" s="41"/>
      <c r="D129" s="43" t="s">
        <v>320</v>
      </c>
      <c r="E129" s="43"/>
      <c r="F129" s="43"/>
    </row>
    <row r="130" spans="1:6" ht="15.75">
      <c r="A130" s="57"/>
      <c r="B130" s="55"/>
      <c r="D130" s="56"/>
      <c r="E130" s="56"/>
      <c r="F130" s="56"/>
    </row>
    <row r="131" spans="1:6" ht="15.75">
      <c r="A131" s="57"/>
      <c r="B131" s="55"/>
      <c r="D131" s="56"/>
      <c r="E131" s="56"/>
      <c r="F131" s="56"/>
    </row>
    <row r="132" spans="1:6" ht="15.75">
      <c r="A132" s="57"/>
      <c r="B132" s="55"/>
      <c r="D132" s="56"/>
      <c r="E132" s="56"/>
      <c r="F132" s="56"/>
    </row>
    <row r="133" spans="1:6" ht="15.75">
      <c r="A133" s="57"/>
      <c r="B133" s="55"/>
      <c r="D133" s="56"/>
      <c r="E133" s="56"/>
      <c r="F133" s="56"/>
    </row>
    <row r="134" spans="1:6" ht="15.75">
      <c r="A134" s="57"/>
      <c r="B134" s="55"/>
      <c r="D134" s="56"/>
      <c r="E134" s="56"/>
      <c r="F134" s="56"/>
    </row>
    <row r="135" spans="1:6" ht="15.75">
      <c r="A135" s="57"/>
      <c r="B135" s="55"/>
      <c r="D135" s="56"/>
      <c r="E135" s="56"/>
      <c r="F135" s="56"/>
    </row>
    <row r="136" spans="1:6" ht="15.75">
      <c r="A136" s="58" t="s">
        <v>321</v>
      </c>
      <c r="B136" s="59"/>
      <c r="D136" s="60" t="s">
        <v>322</v>
      </c>
      <c r="E136" s="60"/>
      <c r="F136" s="60"/>
    </row>
    <row r="143" ht="21" customHeight="1"/>
  </sheetData>
  <sheetProtection/>
  <mergeCells count="2">
    <mergeCell ref="A6:F6"/>
    <mergeCell ref="A7:F7"/>
  </mergeCells>
  <printOptions/>
  <pageMargins left="0.7" right="0.2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00390625" defaultRowHeight="15.75"/>
  <cols>
    <col min="1" max="1" width="45.625" style="0" bestFit="1" customWidth="1"/>
    <col min="3" max="3" width="15.75390625" style="0" bestFit="1" customWidth="1"/>
    <col min="4" max="4" width="1.875" style="0" customWidth="1"/>
    <col min="5" max="5" width="15.75390625" style="0" bestFit="1" customWidth="1"/>
    <col min="6" max="6" width="2.00390625" style="0" customWidth="1"/>
    <col min="7" max="7" width="15.625" style="0" customWidth="1"/>
    <col min="8" max="8" width="1.625" style="0" customWidth="1"/>
    <col min="9" max="9" width="15.75390625" style="0" bestFit="1" customWidth="1"/>
    <col min="11" max="12" width="15.75390625" style="0" bestFit="1" customWidth="1"/>
  </cols>
  <sheetData>
    <row r="1" spans="1:9" ht="15.75">
      <c r="A1" s="17" t="s">
        <v>220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4" t="s">
        <v>221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19" t="s">
        <v>297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4"/>
      <c r="B4" s="21"/>
      <c r="C4" s="21"/>
      <c r="D4" s="21"/>
      <c r="E4" s="21"/>
      <c r="F4" s="21"/>
      <c r="G4" s="18"/>
      <c r="H4" s="18"/>
      <c r="I4" s="18"/>
    </row>
    <row r="5" spans="1:9" ht="18.75">
      <c r="A5" s="75" t="s">
        <v>222</v>
      </c>
      <c r="B5" s="75"/>
      <c r="C5" s="75"/>
      <c r="D5" s="75"/>
      <c r="E5" s="75"/>
      <c r="F5" s="75"/>
      <c r="G5" s="75"/>
      <c r="H5" s="75"/>
      <c r="I5" s="75"/>
    </row>
    <row r="6" spans="1:9" ht="15.75">
      <c r="A6" s="22"/>
      <c r="B6" s="22"/>
      <c r="C6" s="22"/>
      <c r="D6" s="23"/>
      <c r="E6" s="24"/>
      <c r="F6" s="22"/>
      <c r="G6" s="23" t="s">
        <v>1</v>
      </c>
      <c r="H6" s="25"/>
      <c r="I6" s="22"/>
    </row>
    <row r="7" spans="1:9" ht="15.75">
      <c r="A7" s="26" t="s">
        <v>223</v>
      </c>
      <c r="B7" s="26" t="s">
        <v>4</v>
      </c>
      <c r="C7" s="77" t="s">
        <v>325</v>
      </c>
      <c r="D7" s="77"/>
      <c r="E7" s="77"/>
      <c r="F7" s="27"/>
      <c r="G7" s="28" t="s">
        <v>224</v>
      </c>
      <c r="H7" s="29"/>
      <c r="I7" s="29"/>
    </row>
    <row r="8" spans="1:9" ht="15.75">
      <c r="A8" s="26"/>
      <c r="B8" s="26" t="s">
        <v>8</v>
      </c>
      <c r="C8" s="30" t="s">
        <v>225</v>
      </c>
      <c r="D8" s="30"/>
      <c r="E8" s="30" t="s">
        <v>226</v>
      </c>
      <c r="F8" s="30"/>
      <c r="G8" s="30" t="s">
        <v>225</v>
      </c>
      <c r="H8" s="30"/>
      <c r="I8" s="30" t="s">
        <v>226</v>
      </c>
    </row>
    <row r="9" spans="1:12" ht="15.75">
      <c r="A9" s="31" t="s">
        <v>227</v>
      </c>
      <c r="B9" s="32" t="s">
        <v>228</v>
      </c>
      <c r="C9" s="11">
        <v>156869487947</v>
      </c>
      <c r="D9" s="11"/>
      <c r="E9" s="11">
        <v>140953485575</v>
      </c>
      <c r="F9" s="31"/>
      <c r="G9" s="11">
        <v>429406902788</v>
      </c>
      <c r="H9" s="11"/>
      <c r="I9" s="11">
        <v>467711648012</v>
      </c>
      <c r="J9" s="71"/>
      <c r="K9" s="33"/>
      <c r="L9" s="73"/>
    </row>
    <row r="10" spans="1:12" ht="15.75">
      <c r="A10" s="31" t="s">
        <v>229</v>
      </c>
      <c r="B10" s="32"/>
      <c r="C10" s="11">
        <v>0</v>
      </c>
      <c r="D10" s="11"/>
      <c r="E10" s="11">
        <v>0</v>
      </c>
      <c r="F10" s="31"/>
      <c r="G10" s="11">
        <v>0</v>
      </c>
      <c r="H10" s="11"/>
      <c r="I10" s="11">
        <v>26832727</v>
      </c>
      <c r="J10" s="71"/>
      <c r="K10" s="33"/>
      <c r="L10" s="73"/>
    </row>
    <row r="11" spans="1:12" ht="15.75">
      <c r="A11" s="31" t="s">
        <v>230</v>
      </c>
      <c r="B11" s="32"/>
      <c r="C11" s="11">
        <v>156869487947</v>
      </c>
      <c r="D11" s="11"/>
      <c r="E11" s="11">
        <v>140953485575</v>
      </c>
      <c r="F11" s="31"/>
      <c r="G11" s="11">
        <v>429406902788</v>
      </c>
      <c r="H11" s="11"/>
      <c r="I11" s="11">
        <v>467684815285</v>
      </c>
      <c r="J11" s="71"/>
      <c r="K11" s="33"/>
      <c r="L11" s="73"/>
    </row>
    <row r="12" spans="1:12" ht="15.75">
      <c r="A12" s="31" t="s">
        <v>231</v>
      </c>
      <c r="B12" s="32" t="s">
        <v>232</v>
      </c>
      <c r="C12" s="11">
        <f>138991246995+1443074</f>
        <v>138992690069</v>
      </c>
      <c r="D12" s="11"/>
      <c r="E12" s="11">
        <v>123331677714</v>
      </c>
      <c r="F12" s="31"/>
      <c r="G12" s="11">
        <v>376181762525</v>
      </c>
      <c r="H12" s="11"/>
      <c r="I12" s="11">
        <v>413116382004</v>
      </c>
      <c r="J12" s="71"/>
      <c r="K12" s="33"/>
      <c r="L12" s="73"/>
    </row>
    <row r="13" spans="1:12" ht="15.75">
      <c r="A13" s="31" t="s">
        <v>233</v>
      </c>
      <c r="B13" s="32"/>
      <c r="C13" s="11">
        <f>C11-C12</f>
        <v>17876797878</v>
      </c>
      <c r="D13" s="11"/>
      <c r="E13" s="11">
        <v>17621807861</v>
      </c>
      <c r="F13" s="31"/>
      <c r="G13" s="11">
        <v>53225140263</v>
      </c>
      <c r="H13" s="11"/>
      <c r="I13" s="11">
        <v>54568433281</v>
      </c>
      <c r="J13" s="71"/>
      <c r="K13" s="33"/>
      <c r="L13" s="73"/>
    </row>
    <row r="14" spans="1:12" ht="15.75">
      <c r="A14" s="31" t="s">
        <v>234</v>
      </c>
      <c r="B14" s="32" t="s">
        <v>235</v>
      </c>
      <c r="C14" s="11">
        <v>37057940</v>
      </c>
      <c r="D14" s="11"/>
      <c r="E14" s="11">
        <v>4258626</v>
      </c>
      <c r="F14" s="31"/>
      <c r="G14" s="11">
        <v>47651439</v>
      </c>
      <c r="H14" s="11"/>
      <c r="I14" s="11">
        <v>246767681</v>
      </c>
      <c r="J14" s="71"/>
      <c r="K14" s="33"/>
      <c r="L14" s="73"/>
    </row>
    <row r="15" spans="1:12" ht="15.75">
      <c r="A15" s="31" t="s">
        <v>236</v>
      </c>
      <c r="B15" s="32" t="s">
        <v>237</v>
      </c>
      <c r="C15" s="11">
        <v>2993009884</v>
      </c>
      <c r="D15" s="11"/>
      <c r="E15" s="11">
        <v>3277389087</v>
      </c>
      <c r="F15" s="31"/>
      <c r="G15" s="11">
        <v>9885835088</v>
      </c>
      <c r="H15" s="11"/>
      <c r="I15" s="11">
        <v>10713485789</v>
      </c>
      <c r="J15" s="71"/>
      <c r="K15" s="33"/>
      <c r="L15" s="73"/>
    </row>
    <row r="16" spans="1:12" ht="15.75">
      <c r="A16" s="10" t="s">
        <v>238</v>
      </c>
      <c r="B16" s="32"/>
      <c r="C16" s="14">
        <v>2990130364</v>
      </c>
      <c r="D16" s="11"/>
      <c r="E16" s="14">
        <v>3003305616</v>
      </c>
      <c r="F16" s="10"/>
      <c r="G16" s="14">
        <v>9350968720</v>
      </c>
      <c r="H16" s="14"/>
      <c r="I16" s="14">
        <v>9325388273</v>
      </c>
      <c r="J16" s="71"/>
      <c r="K16" s="34"/>
      <c r="L16" s="73"/>
    </row>
    <row r="17" spans="1:12" ht="15.75">
      <c r="A17" s="31" t="s">
        <v>239</v>
      </c>
      <c r="B17" s="32"/>
      <c r="C17" s="11">
        <v>5535102269</v>
      </c>
      <c r="D17" s="11"/>
      <c r="E17" s="11">
        <v>4352843393</v>
      </c>
      <c r="F17" s="31"/>
      <c r="G17" s="11">
        <v>14768229461</v>
      </c>
      <c r="H17" s="11"/>
      <c r="I17" s="11">
        <v>14094993722</v>
      </c>
      <c r="J17" s="71"/>
      <c r="K17" s="33"/>
      <c r="L17" s="73"/>
    </row>
    <row r="18" spans="1:12" ht="15.75">
      <c r="A18" s="31" t="s">
        <v>240</v>
      </c>
      <c r="B18" s="32"/>
      <c r="C18" s="11">
        <v>2186233003</v>
      </c>
      <c r="D18" s="11"/>
      <c r="E18" s="11">
        <v>2619991073</v>
      </c>
      <c r="F18" s="31"/>
      <c r="G18" s="11">
        <v>7514345357</v>
      </c>
      <c r="H18" s="11"/>
      <c r="I18" s="11">
        <v>7979636764</v>
      </c>
      <c r="J18" s="71"/>
      <c r="K18" s="33"/>
      <c r="L18" s="73"/>
    </row>
    <row r="19" spans="1:12" ht="15.75">
      <c r="A19" s="31" t="s">
        <v>241</v>
      </c>
      <c r="B19" s="32"/>
      <c r="C19" s="11">
        <f>C13+C14-C15-C17-C18</f>
        <v>7199510662</v>
      </c>
      <c r="D19" s="11"/>
      <c r="E19" s="11">
        <v>7375842934</v>
      </c>
      <c r="F19" s="31"/>
      <c r="G19" s="11">
        <v>21104381796</v>
      </c>
      <c r="H19" s="11"/>
      <c r="I19" s="11">
        <v>22027084687</v>
      </c>
      <c r="J19" s="71"/>
      <c r="K19" s="33"/>
      <c r="L19" s="73"/>
    </row>
    <row r="20" spans="1:12" ht="15.75">
      <c r="A20" s="31" t="s">
        <v>242</v>
      </c>
      <c r="B20" s="32"/>
      <c r="C20" s="11">
        <v>13600000</v>
      </c>
      <c r="D20" s="11"/>
      <c r="E20" s="11">
        <v>10200000</v>
      </c>
      <c r="F20" s="31"/>
      <c r="G20" s="11">
        <v>13655000</v>
      </c>
      <c r="H20" s="11"/>
      <c r="I20" s="11">
        <v>43993730</v>
      </c>
      <c r="J20" s="71"/>
      <c r="K20" s="33"/>
      <c r="L20" s="73"/>
    </row>
    <row r="21" spans="1:12" ht="15.75">
      <c r="A21" s="31" t="s">
        <v>243</v>
      </c>
      <c r="B21" s="32"/>
      <c r="C21" s="11">
        <v>55359942</v>
      </c>
      <c r="D21" s="11"/>
      <c r="E21" s="11">
        <v>32643401</v>
      </c>
      <c r="F21" s="31"/>
      <c r="G21" s="11">
        <v>268517183</v>
      </c>
      <c r="H21" s="11"/>
      <c r="I21" s="11">
        <v>550324689</v>
      </c>
      <c r="J21" s="71"/>
      <c r="K21" s="33"/>
      <c r="L21" s="73"/>
    </row>
    <row r="22" spans="1:12" ht="15.75">
      <c r="A22" s="31" t="s">
        <v>244</v>
      </c>
      <c r="B22" s="32"/>
      <c r="C22" s="11">
        <v>-41759942</v>
      </c>
      <c r="D22" s="11"/>
      <c r="E22" s="11">
        <v>-22443401</v>
      </c>
      <c r="F22" s="31"/>
      <c r="G22" s="11">
        <v>-254862183</v>
      </c>
      <c r="H22" s="11"/>
      <c r="I22" s="11">
        <v>-506330959</v>
      </c>
      <c r="J22" s="71"/>
      <c r="K22" s="33"/>
      <c r="L22" s="73"/>
    </row>
    <row r="23" spans="1:12" ht="15.75">
      <c r="A23" s="31" t="s">
        <v>245</v>
      </c>
      <c r="B23" s="32"/>
      <c r="C23" s="11"/>
      <c r="D23" s="11"/>
      <c r="E23" s="11"/>
      <c r="F23" s="31"/>
      <c r="G23" s="11"/>
      <c r="H23" s="11"/>
      <c r="I23" s="11"/>
      <c r="J23" s="71"/>
      <c r="K23" s="33"/>
      <c r="L23" s="73"/>
    </row>
    <row r="24" spans="1:12" ht="15.75">
      <c r="A24" s="31" t="s">
        <v>246</v>
      </c>
      <c r="B24" s="32"/>
      <c r="C24" s="11">
        <f>7159193794-1443074</f>
        <v>7157750720</v>
      </c>
      <c r="D24" s="11"/>
      <c r="E24" s="11">
        <v>7353399533</v>
      </c>
      <c r="F24" s="31"/>
      <c r="G24" s="11">
        <v>20849519613</v>
      </c>
      <c r="H24" s="11"/>
      <c r="I24" s="11">
        <v>21520753728</v>
      </c>
      <c r="J24" s="71"/>
      <c r="K24" s="33"/>
      <c r="L24" s="73"/>
    </row>
    <row r="25" spans="1:12" ht="15.75">
      <c r="A25" s="31" t="s">
        <v>247</v>
      </c>
      <c r="B25" s="32" t="s">
        <v>248</v>
      </c>
      <c r="C25" s="11">
        <f>1602689521-13530156</f>
        <v>1589159365</v>
      </c>
      <c r="D25" s="11"/>
      <c r="E25" s="11">
        <v>1838349883</v>
      </c>
      <c r="F25" s="31"/>
      <c r="G25" s="11">
        <f>4653576980-13530156</f>
        <v>4640046824</v>
      </c>
      <c r="H25" s="11"/>
      <c r="I25" s="11">
        <v>5731522567</v>
      </c>
      <c r="J25" s="71"/>
      <c r="K25" s="33"/>
      <c r="L25" s="73"/>
    </row>
    <row r="26" spans="1:12" ht="15.75">
      <c r="A26" s="31" t="s">
        <v>249</v>
      </c>
      <c r="B26" s="32" t="s">
        <v>250</v>
      </c>
      <c r="C26" s="11">
        <v>0</v>
      </c>
      <c r="D26" s="11"/>
      <c r="E26" s="11"/>
      <c r="F26" s="31"/>
      <c r="G26" s="11">
        <v>0</v>
      </c>
      <c r="H26" s="11"/>
      <c r="I26" s="11"/>
      <c r="J26" s="71"/>
      <c r="K26" s="33"/>
      <c r="L26" s="73"/>
    </row>
    <row r="27" spans="1:12" ht="15.75">
      <c r="A27" s="31" t="s">
        <v>251</v>
      </c>
      <c r="B27" s="32"/>
      <c r="C27" s="11">
        <f>C24-C25</f>
        <v>5568591355</v>
      </c>
      <c r="D27" s="11"/>
      <c r="E27" s="11">
        <v>5515049650</v>
      </c>
      <c r="F27" s="31"/>
      <c r="G27" s="11">
        <f>G24-G25</f>
        <v>16209472789</v>
      </c>
      <c r="H27" s="11"/>
      <c r="I27" s="11">
        <v>15789231161</v>
      </c>
      <c r="J27" s="71"/>
      <c r="K27" s="33"/>
      <c r="L27" s="73"/>
    </row>
    <row r="28" spans="1:10" ht="15.75" hidden="1">
      <c r="A28" s="35" t="s">
        <v>252</v>
      </c>
      <c r="B28" s="32"/>
      <c r="C28" s="11"/>
      <c r="D28" s="11"/>
      <c r="E28" s="11">
        <v>1838.356623974288</v>
      </c>
      <c r="F28" s="31"/>
      <c r="G28" s="11"/>
      <c r="H28" s="11"/>
      <c r="I28" s="11"/>
      <c r="J28" s="71"/>
    </row>
    <row r="29" spans="1:10" ht="15.75" hidden="1">
      <c r="A29" s="35" t="s">
        <v>253</v>
      </c>
      <c r="B29" s="32"/>
      <c r="C29" s="11"/>
      <c r="D29" s="11"/>
      <c r="E29" s="11"/>
      <c r="F29" s="31"/>
      <c r="G29" s="11"/>
      <c r="H29" s="11"/>
      <c r="I29" s="11"/>
      <c r="J29" s="71"/>
    </row>
    <row r="30" spans="1:11" ht="16.5" thickBot="1">
      <c r="A30" s="31" t="s">
        <v>254</v>
      </c>
      <c r="B30" s="32"/>
      <c r="C30" s="72">
        <f>C27/2999989</f>
        <v>1856.2039244143896</v>
      </c>
      <c r="D30" s="11"/>
      <c r="E30" s="72">
        <f>E27/2999989</f>
        <v>1838.356623974288</v>
      </c>
      <c r="F30" s="31"/>
      <c r="G30" s="72">
        <f>G27/2999989</f>
        <v>5403.17740798383</v>
      </c>
      <c r="H30" s="11"/>
      <c r="I30" s="72">
        <f>I27/2999989</f>
        <v>5263.096351686623</v>
      </c>
      <c r="J30" s="71"/>
      <c r="K30" s="73"/>
    </row>
    <row r="31" spans="1:9" ht="16.5" thickTop="1">
      <c r="A31" s="36"/>
      <c r="B31" s="36"/>
      <c r="C31" s="36"/>
      <c r="D31" s="33"/>
      <c r="E31" s="36"/>
      <c r="F31" s="36"/>
      <c r="G31" s="36"/>
      <c r="H31" s="36"/>
      <c r="I31" s="36"/>
    </row>
    <row r="32" spans="1:9" ht="15.75">
      <c r="A32" s="2"/>
      <c r="B32" s="2"/>
      <c r="C32" s="37"/>
      <c r="D32" s="37"/>
      <c r="E32" s="37"/>
      <c r="F32" s="37"/>
      <c r="G32" s="38" t="s">
        <v>296</v>
      </c>
      <c r="H32" s="39"/>
      <c r="I32" s="2"/>
    </row>
    <row r="33" spans="1:9" ht="15.75">
      <c r="A33" s="40" t="s">
        <v>294</v>
      </c>
      <c r="B33" s="41"/>
      <c r="C33" s="42"/>
      <c r="D33" s="42"/>
      <c r="E33" s="42"/>
      <c r="F33" s="42"/>
      <c r="G33" s="43" t="s">
        <v>295</v>
      </c>
      <c r="H33" s="43"/>
      <c r="I33" s="41"/>
    </row>
    <row r="34" spans="1:9" ht="15.75">
      <c r="A34" s="44"/>
      <c r="B34" s="44"/>
      <c r="C34" s="44"/>
      <c r="D34" s="44"/>
      <c r="E34" s="44"/>
      <c r="F34" s="44"/>
      <c r="G34" s="44"/>
      <c r="H34" s="44"/>
      <c r="I34" s="44"/>
    </row>
    <row r="35" spans="1:9" ht="15.75">
      <c r="A35" s="36"/>
      <c r="B35" s="36"/>
      <c r="C35" s="36"/>
      <c r="D35" s="36"/>
      <c r="E35" s="36"/>
      <c r="F35" s="36"/>
      <c r="G35" s="36"/>
      <c r="H35" s="36"/>
      <c r="I35" s="36"/>
    </row>
    <row r="36" ht="15.75">
      <c r="I36" s="1"/>
    </row>
    <row r="37" ht="15.75">
      <c r="I37" s="1"/>
    </row>
    <row r="38" ht="15.75">
      <c r="I38" s="1"/>
    </row>
    <row r="39" ht="15.75">
      <c r="I39" s="1"/>
    </row>
    <row r="40" ht="15.75">
      <c r="I40" s="1"/>
    </row>
    <row r="41" ht="15.75">
      <c r="I41" s="1"/>
    </row>
    <row r="42" ht="15.75">
      <c r="I42" s="1"/>
    </row>
    <row r="43" ht="15.75">
      <c r="I43" s="1"/>
    </row>
    <row r="44" ht="15.75">
      <c r="I44" s="1"/>
    </row>
  </sheetData>
  <sheetProtection/>
  <mergeCells count="2">
    <mergeCell ref="A5:I5"/>
    <mergeCell ref="C7:E7"/>
  </mergeCells>
  <printOptions/>
  <pageMargins left="0.7" right="0.45" top="0.5" bottom="0.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2" sqref="F52"/>
    </sheetView>
  </sheetViews>
  <sheetFormatPr defaultColWidth="9.00390625" defaultRowHeight="15.75"/>
  <cols>
    <col min="1" max="1" width="48.25390625" style="0" customWidth="1"/>
    <col min="2" max="2" width="5.00390625" style="0" customWidth="1"/>
    <col min="3" max="3" width="17.125" style="0" customWidth="1"/>
    <col min="4" max="4" width="0.875" style="0" customWidth="1"/>
    <col min="5" max="5" width="16.375" style="0" customWidth="1"/>
  </cols>
  <sheetData>
    <row r="1" ht="15.75">
      <c r="A1" s="17" t="s">
        <v>220</v>
      </c>
    </row>
    <row r="2" ht="15.75">
      <c r="A2" s="4" t="s">
        <v>221</v>
      </c>
    </row>
    <row r="3" ht="15.75">
      <c r="A3" s="4" t="s">
        <v>297</v>
      </c>
    </row>
    <row r="4" spans="1:5" ht="15.75">
      <c r="A4" s="19" t="s">
        <v>318</v>
      </c>
      <c r="B4" s="3"/>
      <c r="C4" s="3"/>
      <c r="D4" s="3"/>
      <c r="E4" s="3"/>
    </row>
    <row r="5" spans="1:5" ht="23.25">
      <c r="A5" s="45" t="s">
        <v>255</v>
      </c>
      <c r="B5" s="46"/>
      <c r="C5" s="47"/>
      <c r="D5" s="46"/>
      <c r="E5" s="46"/>
    </row>
    <row r="6" spans="1:5" ht="15.75">
      <c r="A6" s="48"/>
      <c r="B6" s="48"/>
      <c r="C6" s="70" t="s">
        <v>324</v>
      </c>
      <c r="D6" s="48"/>
      <c r="E6" s="48"/>
    </row>
    <row r="7" spans="1:5" ht="15.75">
      <c r="A7" s="48"/>
      <c r="B7" s="48"/>
      <c r="C7" s="49"/>
      <c r="D7" s="48"/>
      <c r="E7" s="48"/>
    </row>
    <row r="8" spans="1:5" ht="15.75">
      <c r="A8" s="26" t="s">
        <v>298</v>
      </c>
      <c r="B8" s="50" t="s">
        <v>256</v>
      </c>
      <c r="C8" s="26" t="s">
        <v>257</v>
      </c>
      <c r="D8" s="51"/>
      <c r="E8" s="26" t="s">
        <v>257</v>
      </c>
    </row>
    <row r="9" spans="1:5" ht="15.75">
      <c r="A9" s="50"/>
      <c r="B9" s="50" t="s">
        <v>258</v>
      </c>
      <c r="C9" s="52" t="s">
        <v>259</v>
      </c>
      <c r="D9" s="51"/>
      <c r="E9" s="52" t="s">
        <v>260</v>
      </c>
    </row>
    <row r="10" spans="1:5" ht="15.75">
      <c r="A10" s="31" t="s">
        <v>261</v>
      </c>
      <c r="B10" s="53" t="s">
        <v>262</v>
      </c>
      <c r="C10" s="11"/>
      <c r="D10" s="11"/>
      <c r="E10" s="11"/>
    </row>
    <row r="11" spans="1:5" ht="15.75">
      <c r="A11" s="10" t="s">
        <v>263</v>
      </c>
      <c r="B11" s="53">
        <v>1</v>
      </c>
      <c r="C11" s="14">
        <v>484539807297</v>
      </c>
      <c r="D11" s="14"/>
      <c r="E11" s="14">
        <v>497648587985</v>
      </c>
    </row>
    <row r="12" spans="1:5" ht="15.75">
      <c r="A12" s="10" t="s">
        <v>264</v>
      </c>
      <c r="B12" s="53">
        <v>2</v>
      </c>
      <c r="C12" s="14">
        <v>-18241525364</v>
      </c>
      <c r="D12" s="14"/>
      <c r="E12" s="14">
        <v>-33437281325</v>
      </c>
    </row>
    <row r="13" spans="1:5" ht="15.75">
      <c r="A13" s="10" t="s">
        <v>265</v>
      </c>
      <c r="B13" s="53">
        <v>3</v>
      </c>
      <c r="C13" s="14">
        <v>-21155897118</v>
      </c>
      <c r="D13" s="14"/>
      <c r="E13" s="14">
        <v>-20146753099</v>
      </c>
    </row>
    <row r="14" spans="1:5" ht="15.75">
      <c r="A14" s="10" t="s">
        <v>266</v>
      </c>
      <c r="B14" s="53">
        <v>4</v>
      </c>
      <c r="C14" s="14">
        <v>-9036271742</v>
      </c>
      <c r="D14" s="14"/>
      <c r="E14" s="14">
        <v>-5702809353</v>
      </c>
    </row>
    <row r="15" spans="1:5" ht="15.75">
      <c r="A15" s="10" t="s">
        <v>267</v>
      </c>
      <c r="B15" s="53">
        <v>5</v>
      </c>
      <c r="C15" s="14">
        <v>-6673054100</v>
      </c>
      <c r="D15" s="14"/>
      <c r="E15" s="14">
        <v>-5950970338</v>
      </c>
    </row>
    <row r="16" spans="1:5" ht="15.75">
      <c r="A16" s="10" t="s">
        <v>268</v>
      </c>
      <c r="B16" s="53">
        <v>6</v>
      </c>
      <c r="C16" s="14">
        <v>1895009580</v>
      </c>
      <c r="D16" s="14"/>
      <c r="E16" s="14">
        <v>1085972597</v>
      </c>
    </row>
    <row r="17" spans="1:5" ht="15.75">
      <c r="A17" s="10" t="s">
        <v>269</v>
      </c>
      <c r="B17" s="53">
        <v>7</v>
      </c>
      <c r="C17" s="14">
        <v>-74609916292</v>
      </c>
      <c r="D17" s="14"/>
      <c r="E17" s="14">
        <v>-71278483792</v>
      </c>
    </row>
    <row r="18" spans="1:5" ht="15.75">
      <c r="A18" s="31" t="s">
        <v>270</v>
      </c>
      <c r="B18" s="53">
        <v>20</v>
      </c>
      <c r="C18" s="11">
        <v>356718152261</v>
      </c>
      <c r="D18" s="11"/>
      <c r="E18" s="11">
        <v>362218262675</v>
      </c>
    </row>
    <row r="19" spans="1:5" ht="15.75">
      <c r="A19" s="10" t="s">
        <v>271</v>
      </c>
      <c r="B19" s="53" t="s">
        <v>262</v>
      </c>
      <c r="C19" s="14"/>
      <c r="D19" s="14"/>
      <c r="E19" s="14"/>
    </row>
    <row r="20" spans="1:5" ht="15.75">
      <c r="A20" s="10" t="s">
        <v>272</v>
      </c>
      <c r="B20" s="53">
        <v>21</v>
      </c>
      <c r="C20" s="14"/>
      <c r="D20" s="14"/>
      <c r="E20" s="14">
        <v>-89600000</v>
      </c>
    </row>
    <row r="21" spans="1:5" ht="15.75">
      <c r="A21" s="10" t="s">
        <v>273</v>
      </c>
      <c r="B21" s="53">
        <v>22</v>
      </c>
      <c r="C21" s="14"/>
      <c r="D21" s="14"/>
      <c r="E21" s="14"/>
    </row>
    <row r="22" spans="1:5" ht="15.75">
      <c r="A22" s="10" t="s">
        <v>274</v>
      </c>
      <c r="B22" s="53">
        <v>23</v>
      </c>
      <c r="C22" s="14"/>
      <c r="D22" s="14"/>
      <c r="E22" s="14"/>
    </row>
    <row r="23" spans="1:5" ht="15.75">
      <c r="A23" s="10" t="s">
        <v>275</v>
      </c>
      <c r="B23" s="53">
        <v>24</v>
      </c>
      <c r="C23" s="14"/>
      <c r="D23" s="14"/>
      <c r="E23" s="14"/>
    </row>
    <row r="24" spans="1:5" ht="15.75">
      <c r="A24" s="10" t="s">
        <v>276</v>
      </c>
      <c r="B24" s="53">
        <v>25</v>
      </c>
      <c r="C24" s="14"/>
      <c r="D24" s="14"/>
      <c r="E24" s="14"/>
    </row>
    <row r="25" spans="1:5" ht="15.75">
      <c r="A25" s="10" t="s">
        <v>277</v>
      </c>
      <c r="B25" s="53">
        <v>26</v>
      </c>
      <c r="C25" s="14"/>
      <c r="D25" s="14"/>
      <c r="E25" s="14"/>
    </row>
    <row r="26" spans="1:5" ht="15.75">
      <c r="A26" s="10" t="s">
        <v>278</v>
      </c>
      <c r="B26" s="53">
        <v>27</v>
      </c>
      <c r="C26" s="14">
        <v>13496472</v>
      </c>
      <c r="D26" s="11"/>
      <c r="E26" s="14">
        <v>19838201</v>
      </c>
    </row>
    <row r="27" spans="1:5" ht="15.75">
      <c r="A27" s="31" t="s">
        <v>279</v>
      </c>
      <c r="B27" s="53">
        <v>30</v>
      </c>
      <c r="C27" s="11">
        <v>13496472</v>
      </c>
      <c r="D27" s="11"/>
      <c r="E27" s="11">
        <v>-69761799</v>
      </c>
    </row>
    <row r="28" spans="1:5" ht="15.75">
      <c r="A28" s="10" t="s">
        <v>280</v>
      </c>
      <c r="B28" s="53" t="s">
        <v>262</v>
      </c>
      <c r="C28" s="14"/>
      <c r="D28" s="14"/>
      <c r="E28" s="14"/>
    </row>
    <row r="29" spans="1:5" ht="15.75">
      <c r="A29" s="10" t="s">
        <v>281</v>
      </c>
      <c r="B29" s="53">
        <v>31</v>
      </c>
      <c r="C29" s="14"/>
      <c r="D29" s="14"/>
      <c r="E29" s="14"/>
    </row>
    <row r="30" spans="1:5" ht="15.75">
      <c r="A30" s="10" t="s">
        <v>282</v>
      </c>
      <c r="B30" s="53">
        <v>32</v>
      </c>
      <c r="C30" s="14"/>
      <c r="D30" s="14"/>
      <c r="E30" s="14"/>
    </row>
    <row r="31" spans="1:5" ht="15.75">
      <c r="A31" s="10" t="s">
        <v>283</v>
      </c>
      <c r="B31" s="53">
        <v>33</v>
      </c>
      <c r="C31" s="14">
        <v>29280000000</v>
      </c>
      <c r="D31" s="14"/>
      <c r="E31" s="14">
        <v>23140000000</v>
      </c>
    </row>
    <row r="32" spans="1:5" ht="15.75">
      <c r="A32" s="10" t="s">
        <v>284</v>
      </c>
      <c r="B32" s="53">
        <v>34</v>
      </c>
      <c r="C32" s="14">
        <v>-381589492342</v>
      </c>
      <c r="D32" s="14"/>
      <c r="E32" s="14">
        <v>-388908582459</v>
      </c>
    </row>
    <row r="33" spans="1:5" ht="15.75">
      <c r="A33" s="10" t="s">
        <v>285</v>
      </c>
      <c r="B33" s="53">
        <v>35</v>
      </c>
      <c r="C33" s="14"/>
      <c r="D33" s="14"/>
      <c r="E33" s="14"/>
    </row>
    <row r="34" spans="1:5" ht="15.75">
      <c r="A34" s="10" t="s">
        <v>286</v>
      </c>
      <c r="B34" s="32">
        <v>36</v>
      </c>
      <c r="C34" s="14"/>
      <c r="D34" s="14"/>
      <c r="E34" s="14"/>
    </row>
    <row r="35" spans="1:5" ht="15.75">
      <c r="A35" s="31" t="s">
        <v>287</v>
      </c>
      <c r="B35" s="53">
        <v>40</v>
      </c>
      <c r="C35" s="11">
        <v>-352309492342</v>
      </c>
      <c r="D35" s="11"/>
      <c r="E35" s="11">
        <v>-365768582459</v>
      </c>
    </row>
    <row r="36" spans="1:5" ht="15.75">
      <c r="A36" s="10" t="s">
        <v>288</v>
      </c>
      <c r="B36" s="53">
        <v>50</v>
      </c>
      <c r="C36" s="11">
        <v>4422156391</v>
      </c>
      <c r="D36" s="14"/>
      <c r="E36" s="11">
        <v>-3620081583</v>
      </c>
    </row>
    <row r="37" spans="1:5" ht="15.75">
      <c r="A37" s="31" t="s">
        <v>289</v>
      </c>
      <c r="B37" s="53">
        <v>60</v>
      </c>
      <c r="C37" s="11">
        <v>4685625679</v>
      </c>
      <c r="D37" s="11"/>
      <c r="E37" s="11">
        <v>6836303950</v>
      </c>
    </row>
    <row r="38" spans="1:5" ht="15.75">
      <c r="A38" s="31" t="s">
        <v>290</v>
      </c>
      <c r="B38" s="53">
        <v>61</v>
      </c>
      <c r="C38" s="74"/>
      <c r="D38" s="11"/>
      <c r="E38" s="74"/>
    </row>
    <row r="39" spans="1:5" ht="16.5" thickBot="1">
      <c r="A39" s="31" t="s">
        <v>291</v>
      </c>
      <c r="B39" s="53">
        <v>70</v>
      </c>
      <c r="C39" s="61">
        <v>9107782070</v>
      </c>
      <c r="D39" s="11"/>
      <c r="E39" s="61">
        <v>3216222367</v>
      </c>
    </row>
    <row r="40" spans="1:5" ht="16.5" thickTop="1">
      <c r="A40" s="31"/>
      <c r="B40" s="53"/>
      <c r="C40" s="54"/>
      <c r="D40" s="54"/>
      <c r="E40" s="54"/>
    </row>
    <row r="41" spans="1:6" ht="15.75">
      <c r="A41" s="55"/>
      <c r="B41" s="55"/>
      <c r="C41" s="38" t="s">
        <v>323</v>
      </c>
      <c r="E41" s="56"/>
      <c r="F41" s="56"/>
    </row>
    <row r="42" spans="1:6" ht="15.75">
      <c r="A42" s="40" t="s">
        <v>294</v>
      </c>
      <c r="B42" s="41"/>
      <c r="C42" s="43" t="s">
        <v>320</v>
      </c>
      <c r="E42" s="43"/>
      <c r="F42" s="43"/>
    </row>
    <row r="43" spans="1:6" ht="15.75">
      <c r="A43" s="57"/>
      <c r="B43" s="55"/>
      <c r="C43" s="56"/>
      <c r="E43" s="56"/>
      <c r="F43" s="56"/>
    </row>
    <row r="44" spans="1:6" ht="15.75">
      <c r="A44" s="57"/>
      <c r="B44" s="55"/>
      <c r="C44" s="56"/>
      <c r="E44" s="56"/>
      <c r="F44" s="56"/>
    </row>
    <row r="45" spans="1:6" ht="15.75">
      <c r="A45" s="57"/>
      <c r="B45" s="55"/>
      <c r="C45" s="56"/>
      <c r="E45" s="56"/>
      <c r="F45" s="56"/>
    </row>
    <row r="46" spans="1:6" ht="15.75">
      <c r="A46" s="57"/>
      <c r="B46" s="55"/>
      <c r="C46" s="56"/>
      <c r="E46" s="56"/>
      <c r="F46" s="56"/>
    </row>
    <row r="47" spans="1:6" ht="15.75">
      <c r="A47" s="57"/>
      <c r="B47" s="55"/>
      <c r="C47" s="56"/>
      <c r="E47" s="56"/>
      <c r="F47" s="56"/>
    </row>
    <row r="48" spans="1:6" ht="15.75">
      <c r="A48" s="57"/>
      <c r="B48" s="55"/>
      <c r="C48" s="56"/>
      <c r="E48" s="56"/>
      <c r="F48" s="56"/>
    </row>
    <row r="49" spans="1:6" ht="15.75">
      <c r="A49" s="58" t="s">
        <v>321</v>
      </c>
      <c r="B49" s="59"/>
      <c r="C49" s="60" t="s">
        <v>322</v>
      </c>
      <c r="E49" s="60"/>
      <c r="F49" s="60"/>
    </row>
  </sheetData>
  <sheetProtection/>
  <printOptions/>
  <pageMargins left="0.7" right="0.2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A2" sqref="A2:E121"/>
    </sheetView>
  </sheetViews>
  <sheetFormatPr defaultColWidth="9.00390625" defaultRowHeight="15.75"/>
  <cols>
    <col min="1" max="1" width="37.375" style="0" bestFit="1" customWidth="1"/>
    <col min="2" max="3" width="9.00390625" style="0" customWidth="1"/>
    <col min="4" max="5" width="13.625" style="0" customWidth="1"/>
  </cols>
  <sheetData>
    <row r="1" spans="1:5" ht="15.75">
      <c r="A1" s="62" t="s">
        <v>298</v>
      </c>
      <c r="B1" s="62" t="s">
        <v>299</v>
      </c>
      <c r="C1" s="62" t="s">
        <v>300</v>
      </c>
      <c r="D1" s="63" t="s">
        <v>301</v>
      </c>
      <c r="E1" s="63" t="s">
        <v>302</v>
      </c>
    </row>
    <row r="2" spans="1:5" ht="15.75">
      <c r="A2" s="64" t="s">
        <v>303</v>
      </c>
      <c r="B2" s="64"/>
      <c r="C2" s="64"/>
      <c r="D2" s="65"/>
      <c r="E2" s="65"/>
    </row>
    <row r="3" spans="1:5" ht="15.75">
      <c r="A3" s="64" t="s">
        <v>9</v>
      </c>
      <c r="B3" s="64" t="s">
        <v>10</v>
      </c>
      <c r="C3" s="64"/>
      <c r="D3" s="65">
        <f>D4+D7+D10+D17+D20</f>
        <v>229913475183</v>
      </c>
      <c r="E3" s="65">
        <f>E4+E7+E10+E17+E20</f>
        <v>241803415340</v>
      </c>
    </row>
    <row r="4" spans="1:5" ht="15.75">
      <c r="A4" s="64" t="s">
        <v>11</v>
      </c>
      <c r="B4" s="64" t="s">
        <v>12</v>
      </c>
      <c r="C4" s="64"/>
      <c r="D4" s="65">
        <f>SUM(D5:D6)</f>
        <v>9107782070</v>
      </c>
      <c r="E4" s="65">
        <f>SUM(E5:E6)</f>
        <v>4685625679</v>
      </c>
    </row>
    <row r="5" spans="1:5" ht="15.75">
      <c r="A5" s="66" t="s">
        <v>13</v>
      </c>
      <c r="B5" s="66" t="s">
        <v>14</v>
      </c>
      <c r="C5" s="66"/>
      <c r="D5" s="67">
        <v>9107782070</v>
      </c>
      <c r="E5" s="67">
        <v>4685625679</v>
      </c>
    </row>
    <row r="6" spans="1:5" ht="15.75">
      <c r="A6" s="66" t="s">
        <v>16</v>
      </c>
      <c r="B6" s="66" t="s">
        <v>17</v>
      </c>
      <c r="C6" s="66"/>
      <c r="D6" s="67">
        <v>0</v>
      </c>
      <c r="E6" s="67">
        <v>0</v>
      </c>
    </row>
    <row r="7" spans="1:5" ht="15.75">
      <c r="A7" s="64" t="s">
        <v>18</v>
      </c>
      <c r="B7" s="64" t="s">
        <v>19</v>
      </c>
      <c r="C7" s="64"/>
      <c r="D7" s="65">
        <v>0</v>
      </c>
      <c r="E7" s="65">
        <v>0</v>
      </c>
    </row>
    <row r="8" spans="1:5" ht="15.75">
      <c r="A8" s="66" t="s">
        <v>21</v>
      </c>
      <c r="B8" s="66" t="s">
        <v>22</v>
      </c>
      <c r="C8" s="66"/>
      <c r="D8" s="67">
        <v>0</v>
      </c>
      <c r="E8" s="67">
        <v>0</v>
      </c>
    </row>
    <row r="9" spans="1:5" ht="15.75">
      <c r="A9" s="66" t="s">
        <v>23</v>
      </c>
      <c r="B9" s="66" t="s">
        <v>24</v>
      </c>
      <c r="C9" s="66"/>
      <c r="D9" s="67">
        <v>0</v>
      </c>
      <c r="E9" s="67">
        <v>0</v>
      </c>
    </row>
    <row r="10" spans="1:5" ht="15.75">
      <c r="A10" s="64" t="s">
        <v>25</v>
      </c>
      <c r="B10" s="64" t="s">
        <v>26</v>
      </c>
      <c r="C10" s="64"/>
      <c r="D10" s="65">
        <f>SUM(D11:D16)</f>
        <v>134697249854</v>
      </c>
      <c r="E10" s="65">
        <f>SUM(E11:E16)</f>
        <v>154131245853</v>
      </c>
    </row>
    <row r="11" spans="1:5" ht="15.75">
      <c r="A11" s="66" t="s">
        <v>27</v>
      </c>
      <c r="B11" s="66" t="s">
        <v>28</v>
      </c>
      <c r="C11" s="66"/>
      <c r="D11" s="67">
        <v>134935460854</v>
      </c>
      <c r="E11" s="67">
        <v>154206718950</v>
      </c>
    </row>
    <row r="12" spans="1:5" ht="15.75">
      <c r="A12" s="66" t="s">
        <v>29</v>
      </c>
      <c r="B12" s="66" t="s">
        <v>30</v>
      </c>
      <c r="C12" s="66"/>
      <c r="D12" s="67">
        <v>371783500</v>
      </c>
      <c r="E12" s="67">
        <v>513114378</v>
      </c>
    </row>
    <row r="13" spans="1:5" ht="15.75">
      <c r="A13" s="66" t="s">
        <v>31</v>
      </c>
      <c r="B13" s="66" t="s">
        <v>32</v>
      </c>
      <c r="C13" s="66"/>
      <c r="D13" s="67">
        <v>0</v>
      </c>
      <c r="E13" s="67">
        <v>0</v>
      </c>
    </row>
    <row r="14" spans="1:5" ht="15.75">
      <c r="A14" s="66" t="s">
        <v>33</v>
      </c>
      <c r="B14" s="66" t="s">
        <v>34</v>
      </c>
      <c r="C14" s="66"/>
      <c r="D14" s="67">
        <v>0</v>
      </c>
      <c r="E14" s="67">
        <v>0</v>
      </c>
    </row>
    <row r="15" spans="1:5" ht="15.75">
      <c r="A15" s="66" t="s">
        <v>35</v>
      </c>
      <c r="B15" s="66" t="s">
        <v>36</v>
      </c>
      <c r="C15" s="66"/>
      <c r="D15" s="67">
        <v>0</v>
      </c>
      <c r="E15" s="67">
        <v>21407025</v>
      </c>
    </row>
    <row r="16" spans="1:5" ht="15.75">
      <c r="A16" s="66" t="s">
        <v>38</v>
      </c>
      <c r="B16" s="66" t="s">
        <v>39</v>
      </c>
      <c r="C16" s="66"/>
      <c r="D16" s="67">
        <v>-609994500</v>
      </c>
      <c r="E16" s="67">
        <v>-609994500</v>
      </c>
    </row>
    <row r="17" spans="1:5" ht="15.75">
      <c r="A17" s="64" t="s">
        <v>40</v>
      </c>
      <c r="B17" s="64" t="s">
        <v>41</v>
      </c>
      <c r="C17" s="64"/>
      <c r="D17" s="65">
        <v>82289307356</v>
      </c>
      <c r="E17" s="65">
        <v>79465605266</v>
      </c>
    </row>
    <row r="18" spans="1:5" ht="15.75">
      <c r="A18" s="66" t="s">
        <v>43</v>
      </c>
      <c r="B18" s="66" t="s">
        <v>304</v>
      </c>
      <c r="C18" s="66"/>
      <c r="D18" s="67"/>
      <c r="E18" s="67"/>
    </row>
    <row r="19" spans="1:5" ht="15.75">
      <c r="A19" s="66" t="s">
        <v>44</v>
      </c>
      <c r="B19" s="66" t="s">
        <v>45</v>
      </c>
      <c r="C19" s="66"/>
      <c r="D19" s="67">
        <v>0</v>
      </c>
      <c r="E19" s="67">
        <v>0</v>
      </c>
    </row>
    <row r="20" spans="1:5" ht="15.75">
      <c r="A20" s="64" t="s">
        <v>46</v>
      </c>
      <c r="B20" s="64" t="s">
        <v>47</v>
      </c>
      <c r="C20" s="64"/>
      <c r="D20" s="65">
        <f>SUM(D21:D24)</f>
        <v>3819135903</v>
      </c>
      <c r="E20" s="65">
        <f>SUM(E21:E24)</f>
        <v>3520938542</v>
      </c>
    </row>
    <row r="21" spans="1:5" ht="15.75">
      <c r="A21" s="66" t="s">
        <v>48</v>
      </c>
      <c r="B21" s="66" t="s">
        <v>49</v>
      </c>
      <c r="C21" s="66"/>
      <c r="D21" s="67">
        <v>0</v>
      </c>
      <c r="E21" s="67">
        <v>0</v>
      </c>
    </row>
    <row r="22" spans="1:5" ht="15.75">
      <c r="A22" s="66" t="s">
        <v>50</v>
      </c>
      <c r="B22" s="66" t="s">
        <v>51</v>
      </c>
      <c r="C22" s="66"/>
      <c r="D22" s="67">
        <v>0</v>
      </c>
      <c r="E22" s="67">
        <v>0</v>
      </c>
    </row>
    <row r="23" spans="1:5" ht="15.75">
      <c r="A23" s="66" t="s">
        <v>52</v>
      </c>
      <c r="B23" s="66" t="s">
        <v>53</v>
      </c>
      <c r="C23" s="66"/>
      <c r="D23" s="67">
        <v>955715081</v>
      </c>
      <c r="E23" s="67">
        <v>2675272689</v>
      </c>
    </row>
    <row r="24" spans="1:5" ht="15.75">
      <c r="A24" s="66" t="s">
        <v>55</v>
      </c>
      <c r="B24" s="66" t="s">
        <v>56</v>
      </c>
      <c r="C24" s="66"/>
      <c r="D24" s="67">
        <v>2863420822</v>
      </c>
      <c r="E24" s="67">
        <v>845665853</v>
      </c>
    </row>
    <row r="25" spans="1:5" ht="15.75">
      <c r="A25" s="64" t="s">
        <v>57</v>
      </c>
      <c r="B25" s="64" t="s">
        <v>58</v>
      </c>
      <c r="C25" s="64"/>
      <c r="D25" s="65">
        <v>53209604968</v>
      </c>
      <c r="E25" s="65">
        <v>61043368622</v>
      </c>
    </row>
    <row r="26" spans="1:5" ht="15.75">
      <c r="A26" s="64" t="s">
        <v>59</v>
      </c>
      <c r="B26" s="64" t="s">
        <v>60</v>
      </c>
      <c r="C26" s="64"/>
      <c r="D26" s="65">
        <v>0</v>
      </c>
      <c r="E26" s="65">
        <v>0</v>
      </c>
    </row>
    <row r="27" spans="1:5" ht="15.75">
      <c r="A27" s="66" t="s">
        <v>61</v>
      </c>
      <c r="B27" s="66" t="s">
        <v>62</v>
      </c>
      <c r="C27" s="66"/>
      <c r="D27" s="67">
        <v>0</v>
      </c>
      <c r="E27" s="67">
        <v>0</v>
      </c>
    </row>
    <row r="28" spans="1:5" ht="15.75">
      <c r="A28" s="66" t="s">
        <v>63</v>
      </c>
      <c r="B28" s="66" t="s">
        <v>64</v>
      </c>
      <c r="C28" s="66"/>
      <c r="D28" s="67">
        <v>0</v>
      </c>
      <c r="E28" s="67">
        <v>0</v>
      </c>
    </row>
    <row r="29" spans="1:5" ht="15.75">
      <c r="A29" s="66" t="s">
        <v>65</v>
      </c>
      <c r="B29" s="66" t="s">
        <v>66</v>
      </c>
      <c r="C29" s="66"/>
      <c r="D29" s="67">
        <v>0</v>
      </c>
      <c r="E29" s="67">
        <v>0</v>
      </c>
    </row>
    <row r="30" spans="1:5" ht="15.75">
      <c r="A30" s="66" t="s">
        <v>68</v>
      </c>
      <c r="B30" s="66" t="s">
        <v>69</v>
      </c>
      <c r="C30" s="66"/>
      <c r="D30" s="67">
        <v>0</v>
      </c>
      <c r="E30" s="67">
        <v>0</v>
      </c>
    </row>
    <row r="31" spans="1:5" ht="15.75">
      <c r="A31" s="66" t="s">
        <v>71</v>
      </c>
      <c r="B31" s="66" t="s">
        <v>72</v>
      </c>
      <c r="C31" s="66"/>
      <c r="D31" s="67">
        <v>0</v>
      </c>
      <c r="E31" s="67">
        <v>0</v>
      </c>
    </row>
    <row r="32" spans="1:5" ht="15.75">
      <c r="A32" s="64" t="s">
        <v>73</v>
      </c>
      <c r="B32" s="64" t="s">
        <v>74</v>
      </c>
      <c r="C32" s="64"/>
      <c r="D32" s="65">
        <f>D33+D42+D51</f>
        <v>53209604968</v>
      </c>
      <c r="E32" s="65">
        <f>E33+E42+E51</f>
        <v>61043368622</v>
      </c>
    </row>
    <row r="33" spans="1:5" ht="15.75">
      <c r="A33" s="64" t="s">
        <v>75</v>
      </c>
      <c r="B33" s="64" t="s">
        <v>76</v>
      </c>
      <c r="C33" s="64"/>
      <c r="D33" s="65">
        <f>SUM(D34:D35)</f>
        <v>49829015237</v>
      </c>
      <c r="E33" s="65">
        <f>SUM(E34:E35)</f>
        <v>57570417373</v>
      </c>
    </row>
    <row r="34" spans="1:5" ht="15.75">
      <c r="A34" s="66" t="s">
        <v>78</v>
      </c>
      <c r="B34" s="66" t="s">
        <v>79</v>
      </c>
      <c r="C34" s="66"/>
      <c r="D34" s="67">
        <v>125372953593</v>
      </c>
      <c r="E34" s="67">
        <v>122137467918</v>
      </c>
    </row>
    <row r="35" spans="1:5" ht="15.75">
      <c r="A35" s="66" t="s">
        <v>80</v>
      </c>
      <c r="B35" s="66" t="s">
        <v>81</v>
      </c>
      <c r="C35" s="66"/>
      <c r="D35" s="67">
        <v>-75543938356</v>
      </c>
      <c r="E35" s="67">
        <v>-64567050545</v>
      </c>
    </row>
    <row r="36" spans="1:5" ht="15.75">
      <c r="A36" s="64" t="s">
        <v>82</v>
      </c>
      <c r="B36" s="64" t="s">
        <v>83</v>
      </c>
      <c r="C36" s="64"/>
      <c r="D36" s="65">
        <v>0</v>
      </c>
      <c r="E36" s="65">
        <v>0</v>
      </c>
    </row>
    <row r="37" spans="1:5" ht="15.75">
      <c r="A37" s="66" t="s">
        <v>78</v>
      </c>
      <c r="B37" s="66" t="s">
        <v>85</v>
      </c>
      <c r="C37" s="66"/>
      <c r="D37" s="67">
        <v>0</v>
      </c>
      <c r="E37" s="67">
        <v>0</v>
      </c>
    </row>
    <row r="38" spans="1:5" ht="15.75">
      <c r="A38" s="66" t="s">
        <v>80</v>
      </c>
      <c r="B38" s="66" t="s">
        <v>86</v>
      </c>
      <c r="C38" s="66"/>
      <c r="D38" s="67">
        <v>0</v>
      </c>
      <c r="E38" s="67">
        <v>0</v>
      </c>
    </row>
    <row r="39" spans="1:5" ht="15.75">
      <c r="A39" s="64" t="s">
        <v>87</v>
      </c>
      <c r="B39" s="64" t="s">
        <v>88</v>
      </c>
      <c r="C39" s="64"/>
      <c r="D39" s="65">
        <v>0</v>
      </c>
      <c r="E39" s="65">
        <v>0</v>
      </c>
    </row>
    <row r="40" spans="1:5" ht="15.75">
      <c r="A40" s="66" t="s">
        <v>78</v>
      </c>
      <c r="B40" s="66" t="s">
        <v>90</v>
      </c>
      <c r="C40" s="66"/>
      <c r="D40" s="67">
        <v>0</v>
      </c>
      <c r="E40" s="67">
        <v>0</v>
      </c>
    </row>
    <row r="41" spans="1:5" ht="15.75">
      <c r="A41" s="66" t="s">
        <v>80</v>
      </c>
      <c r="B41" s="66" t="s">
        <v>91</v>
      </c>
      <c r="C41" s="66"/>
      <c r="D41" s="67">
        <v>0</v>
      </c>
      <c r="E41" s="67">
        <v>0</v>
      </c>
    </row>
    <row r="42" spans="1:5" ht="15.75">
      <c r="A42" s="68" t="s">
        <v>92</v>
      </c>
      <c r="B42" s="68" t="s">
        <v>93</v>
      </c>
      <c r="C42" s="68"/>
      <c r="D42" s="69">
        <v>17600000</v>
      </c>
      <c r="E42" s="69">
        <v>0</v>
      </c>
    </row>
    <row r="43" spans="1:5" ht="15.75">
      <c r="A43" s="64" t="s">
        <v>95</v>
      </c>
      <c r="B43" s="64" t="s">
        <v>96</v>
      </c>
      <c r="C43" s="64"/>
      <c r="D43" s="65">
        <v>0</v>
      </c>
      <c r="E43" s="65">
        <v>0</v>
      </c>
    </row>
    <row r="44" spans="1:5" ht="15.75">
      <c r="A44" s="66" t="s">
        <v>78</v>
      </c>
      <c r="B44" s="66" t="s">
        <v>98</v>
      </c>
      <c r="C44" s="66"/>
      <c r="D44" s="67">
        <v>0</v>
      </c>
      <c r="E44" s="67">
        <v>0</v>
      </c>
    </row>
    <row r="45" spans="1:5" ht="15.75">
      <c r="A45" s="66" t="s">
        <v>80</v>
      </c>
      <c r="B45" s="66" t="s">
        <v>99</v>
      </c>
      <c r="C45" s="66"/>
      <c r="D45" s="67">
        <v>0</v>
      </c>
      <c r="E45" s="67">
        <v>0</v>
      </c>
    </row>
    <row r="46" spans="1:5" ht="15.75">
      <c r="A46" s="64" t="s">
        <v>100</v>
      </c>
      <c r="B46" s="64" t="s">
        <v>101</v>
      </c>
      <c r="C46" s="64"/>
      <c r="D46" s="65">
        <v>0</v>
      </c>
      <c r="E46" s="65">
        <v>0</v>
      </c>
    </row>
    <row r="47" spans="1:5" ht="15.75">
      <c r="A47" s="66" t="s">
        <v>102</v>
      </c>
      <c r="B47" s="66" t="s">
        <v>103</v>
      </c>
      <c r="C47" s="66"/>
      <c r="D47" s="67">
        <v>0</v>
      </c>
      <c r="E47" s="67">
        <v>0</v>
      </c>
    </row>
    <row r="48" spans="1:5" ht="15.75">
      <c r="A48" s="66" t="s">
        <v>104</v>
      </c>
      <c r="B48" s="66" t="s">
        <v>105</v>
      </c>
      <c r="C48" s="66"/>
      <c r="D48" s="67">
        <v>0</v>
      </c>
      <c r="E48" s="67">
        <v>0</v>
      </c>
    </row>
    <row r="49" spans="1:5" ht="15.75">
      <c r="A49" s="66" t="s">
        <v>106</v>
      </c>
      <c r="B49" s="66" t="s">
        <v>107</v>
      </c>
      <c r="C49" s="66"/>
      <c r="D49" s="67">
        <v>0</v>
      </c>
      <c r="E49" s="67">
        <v>0</v>
      </c>
    </row>
    <row r="50" spans="1:5" ht="15.75">
      <c r="A50" s="66" t="s">
        <v>109</v>
      </c>
      <c r="B50" s="66" t="s">
        <v>110</v>
      </c>
      <c r="C50" s="66"/>
      <c r="D50" s="67">
        <v>0</v>
      </c>
      <c r="E50" s="67">
        <v>0</v>
      </c>
    </row>
    <row r="51" spans="1:5" ht="15.75">
      <c r="A51" s="64" t="s">
        <v>111</v>
      </c>
      <c r="B51" s="64" t="s">
        <v>112</v>
      </c>
      <c r="C51" s="64"/>
      <c r="D51" s="65">
        <v>3362989731</v>
      </c>
      <c r="E51" s="65">
        <v>3472951249</v>
      </c>
    </row>
    <row r="52" spans="1:5" ht="15.75">
      <c r="A52" s="66" t="s">
        <v>113</v>
      </c>
      <c r="B52" s="66" t="s">
        <v>114</v>
      </c>
      <c r="C52" s="66"/>
      <c r="D52" s="67">
        <v>3362989731</v>
      </c>
      <c r="E52" s="67">
        <v>3472951249</v>
      </c>
    </row>
    <row r="53" spans="1:5" ht="15.75">
      <c r="A53" s="66" t="s">
        <v>116</v>
      </c>
      <c r="B53" s="66" t="s">
        <v>117</v>
      </c>
      <c r="C53" s="66"/>
      <c r="D53" s="67">
        <v>0</v>
      </c>
      <c r="E53" s="67">
        <v>0</v>
      </c>
    </row>
    <row r="54" spans="1:5" ht="15.75">
      <c r="A54" s="66" t="s">
        <v>119</v>
      </c>
      <c r="B54" s="66" t="s">
        <v>120</v>
      </c>
      <c r="C54" s="66"/>
      <c r="D54" s="67">
        <v>0</v>
      </c>
      <c r="E54" s="67">
        <v>0</v>
      </c>
    </row>
    <row r="55" spans="1:5" ht="15.75">
      <c r="A55" s="68" t="s">
        <v>121</v>
      </c>
      <c r="B55" s="66" t="s">
        <v>305</v>
      </c>
      <c r="C55" s="66"/>
      <c r="D55" s="67"/>
      <c r="E55" s="67"/>
    </row>
    <row r="56" spans="1:5" ht="15.75">
      <c r="A56" s="64" t="s">
        <v>122</v>
      </c>
      <c r="B56" s="64" t="s">
        <v>123</v>
      </c>
      <c r="C56" s="64"/>
      <c r="D56" s="65">
        <v>283123080151</v>
      </c>
      <c r="E56" s="65">
        <v>302846783962</v>
      </c>
    </row>
    <row r="57" spans="1:5" ht="15.75">
      <c r="A57" s="64" t="s">
        <v>124</v>
      </c>
      <c r="B57" s="64"/>
      <c r="C57" s="64"/>
      <c r="D57" s="65"/>
      <c r="E57" s="65"/>
    </row>
    <row r="58" spans="1:5" ht="15.75">
      <c r="A58" s="64" t="s">
        <v>125</v>
      </c>
      <c r="B58" s="64" t="s">
        <v>126</v>
      </c>
      <c r="C58" s="64"/>
      <c r="D58" s="65">
        <f>D59+D71</f>
        <v>201315098218</v>
      </c>
      <c r="E58" s="65">
        <f>E59+E71</f>
        <v>220418936258</v>
      </c>
    </row>
    <row r="59" spans="1:5" ht="15.75">
      <c r="A59" s="64" t="s">
        <v>127</v>
      </c>
      <c r="B59" s="64" t="s">
        <v>128</v>
      </c>
      <c r="C59" s="64"/>
      <c r="D59" s="65">
        <f>SUM(D60:D70)</f>
        <v>190079621780</v>
      </c>
      <c r="E59" s="65">
        <f>SUM(E60:E70)</f>
        <v>207283459820</v>
      </c>
    </row>
    <row r="60" spans="1:5" ht="15.75">
      <c r="A60" s="66" t="s">
        <v>129</v>
      </c>
      <c r="B60" s="66" t="s">
        <v>130</v>
      </c>
      <c r="C60" s="66"/>
      <c r="D60" s="67">
        <v>120663901669</v>
      </c>
      <c r="E60" s="67">
        <v>118282448338</v>
      </c>
    </row>
    <row r="61" spans="1:5" ht="15.75">
      <c r="A61" s="66" t="s">
        <v>132</v>
      </c>
      <c r="B61" s="66" t="s">
        <v>133</v>
      </c>
      <c r="C61" s="66"/>
      <c r="D61" s="67">
        <v>47324359542</v>
      </c>
      <c r="E61" s="67">
        <v>63149227258</v>
      </c>
    </row>
    <row r="62" spans="1:5" ht="15.75">
      <c r="A62" s="66" t="s">
        <v>134</v>
      </c>
      <c r="B62" s="66" t="s">
        <v>135</v>
      </c>
      <c r="C62" s="66"/>
      <c r="D62" s="67">
        <v>100000000</v>
      </c>
      <c r="E62" s="67">
        <v>85000000</v>
      </c>
    </row>
    <row r="63" spans="1:5" ht="15.75">
      <c r="A63" s="66" t="s">
        <v>136</v>
      </c>
      <c r="B63" s="66" t="s">
        <v>137</v>
      </c>
      <c r="C63" s="66"/>
      <c r="D63" s="67">
        <v>3783594939</v>
      </c>
      <c r="E63" s="67">
        <v>6061564050</v>
      </c>
    </row>
    <row r="64" spans="1:5" ht="15.75">
      <c r="A64" s="66" t="s">
        <v>139</v>
      </c>
      <c r="B64" s="66" t="s">
        <v>140</v>
      </c>
      <c r="C64" s="66"/>
      <c r="D64" s="67">
        <v>7407606693</v>
      </c>
      <c r="E64" s="67">
        <v>7778301547</v>
      </c>
    </row>
    <row r="65" spans="1:5" ht="15.75">
      <c r="A65" s="66" t="s">
        <v>141</v>
      </c>
      <c r="B65" s="66" t="s">
        <v>142</v>
      </c>
      <c r="C65" s="66"/>
      <c r="D65" s="67">
        <v>2326500810</v>
      </c>
      <c r="E65" s="67">
        <v>2805274221</v>
      </c>
    </row>
    <row r="66" spans="1:5" ht="15.75">
      <c r="A66" s="66" t="s">
        <v>144</v>
      </c>
      <c r="B66" s="66" t="s">
        <v>145</v>
      </c>
      <c r="C66" s="66"/>
      <c r="D66" s="67">
        <v>0</v>
      </c>
      <c r="E66" s="67">
        <v>0</v>
      </c>
    </row>
    <row r="67" spans="1:5" ht="15.75">
      <c r="A67" s="66" t="s">
        <v>146</v>
      </c>
      <c r="B67" s="66" t="s">
        <v>147</v>
      </c>
      <c r="C67" s="66"/>
      <c r="D67" s="67">
        <v>0</v>
      </c>
      <c r="E67" s="67">
        <v>0</v>
      </c>
    </row>
    <row r="68" spans="1:5" ht="15.75">
      <c r="A68" s="66" t="s">
        <v>148</v>
      </c>
      <c r="B68" s="66" t="s">
        <v>149</v>
      </c>
      <c r="C68" s="66"/>
      <c r="D68" s="67">
        <v>692923877</v>
      </c>
      <c r="E68" s="67">
        <v>963640446</v>
      </c>
    </row>
    <row r="69" spans="1:5" ht="15.75">
      <c r="A69" s="66" t="s">
        <v>151</v>
      </c>
      <c r="B69" s="66" t="s">
        <v>152</v>
      </c>
      <c r="C69" s="66"/>
      <c r="D69" s="67">
        <v>0</v>
      </c>
      <c r="E69" s="67">
        <v>0</v>
      </c>
    </row>
    <row r="70" spans="1:5" ht="15.75">
      <c r="A70" s="66" t="s">
        <v>153</v>
      </c>
      <c r="B70" s="66" t="s">
        <v>306</v>
      </c>
      <c r="C70" s="66"/>
      <c r="D70" s="67">
        <v>7780734250</v>
      </c>
      <c r="E70" s="67">
        <v>8158003960</v>
      </c>
    </row>
    <row r="71" spans="1:5" ht="15.75">
      <c r="A71" s="64" t="s">
        <v>154</v>
      </c>
      <c r="B71" s="64" t="s">
        <v>155</v>
      </c>
      <c r="C71" s="64"/>
      <c r="D71" s="65">
        <f>SUM(D72:D80)</f>
        <v>11235476438</v>
      </c>
      <c r="E71" s="65">
        <f>SUM(E72:E80)</f>
        <v>13135476438</v>
      </c>
    </row>
    <row r="72" spans="1:5" ht="15.75">
      <c r="A72" s="66" t="s">
        <v>156</v>
      </c>
      <c r="B72" s="66" t="s">
        <v>157</v>
      </c>
      <c r="C72" s="66"/>
      <c r="D72" s="67">
        <v>0</v>
      </c>
      <c r="E72" s="67">
        <v>0</v>
      </c>
    </row>
    <row r="73" spans="1:5" ht="15.75">
      <c r="A73" s="66" t="s">
        <v>158</v>
      </c>
      <c r="B73" s="66" t="s">
        <v>159</v>
      </c>
      <c r="C73" s="66"/>
      <c r="D73" s="67">
        <v>0</v>
      </c>
      <c r="E73" s="67">
        <v>0</v>
      </c>
    </row>
    <row r="74" spans="1:5" ht="15.75">
      <c r="A74" s="66" t="s">
        <v>161</v>
      </c>
      <c r="B74" s="66" t="s">
        <v>162</v>
      </c>
      <c r="C74" s="66"/>
      <c r="D74" s="67">
        <v>0</v>
      </c>
      <c r="E74" s="67">
        <v>0</v>
      </c>
    </row>
    <row r="75" spans="1:5" ht="15.75">
      <c r="A75" s="66" t="s">
        <v>163</v>
      </c>
      <c r="B75" s="66" t="s">
        <v>164</v>
      </c>
      <c r="C75" s="66"/>
      <c r="D75" s="67">
        <v>11235476438</v>
      </c>
      <c r="E75" s="67">
        <v>13135476438</v>
      </c>
    </row>
    <row r="76" spans="1:5" ht="15.75">
      <c r="A76" s="66" t="s">
        <v>166</v>
      </c>
      <c r="B76" s="66" t="s">
        <v>167</v>
      </c>
      <c r="C76" s="66"/>
      <c r="D76" s="67">
        <v>0</v>
      </c>
      <c r="E76" s="67">
        <v>0</v>
      </c>
    </row>
    <row r="77" spans="1:5" ht="15.75">
      <c r="A77" s="66" t="s">
        <v>168</v>
      </c>
      <c r="B77" s="66" t="s">
        <v>169</v>
      </c>
      <c r="C77" s="66"/>
      <c r="D77" s="67">
        <v>0</v>
      </c>
      <c r="E77" s="67">
        <v>0</v>
      </c>
    </row>
    <row r="78" spans="1:5" ht="15.75">
      <c r="A78" s="66" t="s">
        <v>170</v>
      </c>
      <c r="B78" s="66" t="s">
        <v>174</v>
      </c>
      <c r="C78" s="66"/>
      <c r="D78" s="67"/>
      <c r="E78" s="67"/>
    </row>
    <row r="79" spans="1:5" ht="15.75">
      <c r="A79" s="66" t="s">
        <v>172</v>
      </c>
      <c r="B79" s="66" t="s">
        <v>171</v>
      </c>
      <c r="C79" s="66"/>
      <c r="D79" s="67">
        <v>0</v>
      </c>
      <c r="E79" s="67">
        <v>0</v>
      </c>
    </row>
    <row r="80" spans="1:5" ht="15.75">
      <c r="A80" s="66" t="s">
        <v>173</v>
      </c>
      <c r="B80" s="66" t="s">
        <v>307</v>
      </c>
      <c r="C80" s="66"/>
      <c r="D80" s="67"/>
      <c r="E80" s="67"/>
    </row>
    <row r="81" spans="1:5" ht="15.75">
      <c r="A81" s="64" t="s">
        <v>175</v>
      </c>
      <c r="B81" s="64" t="s">
        <v>176</v>
      </c>
      <c r="C81" s="64"/>
      <c r="D81" s="65">
        <f>D82</f>
        <v>81807981933</v>
      </c>
      <c r="E81" s="65">
        <f>E82</f>
        <v>82427847704</v>
      </c>
    </row>
    <row r="82" spans="1:5" ht="15.75">
      <c r="A82" s="64" t="s">
        <v>177</v>
      </c>
      <c r="B82" s="64" t="s">
        <v>178</v>
      </c>
      <c r="C82" s="64"/>
      <c r="D82" s="65">
        <f>SUM(D83:D94)</f>
        <v>81807981933</v>
      </c>
      <c r="E82" s="65">
        <f>SUM(E83:E94)</f>
        <v>82427847704</v>
      </c>
    </row>
    <row r="83" spans="1:5" ht="15.75">
      <c r="A83" s="66" t="s">
        <v>180</v>
      </c>
      <c r="B83" s="66" t="s">
        <v>181</v>
      </c>
      <c r="C83" s="66"/>
      <c r="D83" s="67">
        <v>29999890000</v>
      </c>
      <c r="E83" s="67">
        <v>29999890000</v>
      </c>
    </row>
    <row r="84" spans="1:5" ht="15.75">
      <c r="A84" s="66" t="s">
        <v>182</v>
      </c>
      <c r="B84" s="66" t="s">
        <v>183</v>
      </c>
      <c r="C84" s="66"/>
      <c r="D84" s="67">
        <v>1449994545</v>
      </c>
      <c r="E84" s="67">
        <v>1449994545</v>
      </c>
    </row>
    <row r="85" spans="1:5" ht="15.75">
      <c r="A85" s="66" t="s">
        <v>184</v>
      </c>
      <c r="B85" s="66" t="s">
        <v>185</v>
      </c>
      <c r="C85" s="66"/>
      <c r="D85" s="67">
        <v>0</v>
      </c>
      <c r="E85" s="67">
        <v>0</v>
      </c>
    </row>
    <row r="86" spans="1:5" ht="15.75">
      <c r="A86" s="66" t="s">
        <v>186</v>
      </c>
      <c r="B86" s="66" t="s">
        <v>187</v>
      </c>
      <c r="C86" s="66"/>
      <c r="D86" s="67">
        <v>0</v>
      </c>
      <c r="E86" s="67">
        <v>0</v>
      </c>
    </row>
    <row r="87" spans="1:5" ht="15.75">
      <c r="A87" s="66" t="s">
        <v>188</v>
      </c>
      <c r="B87" s="66" t="s">
        <v>189</v>
      </c>
      <c r="C87" s="66"/>
      <c r="D87" s="67">
        <v>0</v>
      </c>
      <c r="E87" s="67">
        <v>0</v>
      </c>
    </row>
    <row r="88" spans="1:5" ht="15.75">
      <c r="A88" s="66" t="s">
        <v>190</v>
      </c>
      <c r="B88" s="66" t="s">
        <v>191</v>
      </c>
      <c r="C88" s="66"/>
      <c r="D88" s="67">
        <v>0</v>
      </c>
      <c r="E88" s="67">
        <v>0</v>
      </c>
    </row>
    <row r="89" spans="1:5" ht="15.75">
      <c r="A89" s="66" t="s">
        <v>192</v>
      </c>
      <c r="B89" s="66" t="s">
        <v>193</v>
      </c>
      <c r="C89" s="66"/>
      <c r="D89" s="67">
        <v>26632315369</v>
      </c>
      <c r="E89" s="67">
        <v>21221939276</v>
      </c>
    </row>
    <row r="90" spans="1:5" ht="15.75">
      <c r="A90" s="66" t="s">
        <v>194</v>
      </c>
      <c r="B90" s="66" t="s">
        <v>195</v>
      </c>
      <c r="C90" s="66"/>
      <c r="D90" s="67">
        <v>7499972500</v>
      </c>
      <c r="E90" s="67">
        <v>7499972500</v>
      </c>
    </row>
    <row r="91" spans="1:5" ht="15.75">
      <c r="A91" s="66" t="s">
        <v>196</v>
      </c>
      <c r="B91" s="66" t="s">
        <v>197</v>
      </c>
      <c r="C91" s="66"/>
      <c r="D91" s="67">
        <v>0</v>
      </c>
      <c r="E91" s="67">
        <v>0</v>
      </c>
    </row>
    <row r="92" spans="1:5" ht="15.75">
      <c r="A92" s="66" t="s">
        <v>198</v>
      </c>
      <c r="B92" s="66" t="s">
        <v>199</v>
      </c>
      <c r="C92" s="66"/>
      <c r="D92" s="67">
        <v>16225809519</v>
      </c>
      <c r="E92" s="67">
        <v>22256051383</v>
      </c>
    </row>
    <row r="93" spans="1:5" ht="15.75">
      <c r="A93" s="66" t="s">
        <v>200</v>
      </c>
      <c r="B93" s="66" t="s">
        <v>201</v>
      </c>
      <c r="C93" s="66"/>
      <c r="D93" s="67">
        <v>0</v>
      </c>
      <c r="E93" s="67">
        <v>0</v>
      </c>
    </row>
    <row r="94" spans="1:5" ht="15.75">
      <c r="A94" s="66" t="s">
        <v>202</v>
      </c>
      <c r="B94" s="66" t="s">
        <v>308</v>
      </c>
      <c r="C94" s="66"/>
      <c r="D94" s="67"/>
      <c r="E94" s="67"/>
    </row>
    <row r="95" spans="1:5" ht="15.75">
      <c r="A95" s="64" t="s">
        <v>203</v>
      </c>
      <c r="B95" s="64" t="s">
        <v>204</v>
      </c>
      <c r="C95" s="64"/>
      <c r="D95" s="65">
        <v>0</v>
      </c>
      <c r="E95" s="65">
        <v>0</v>
      </c>
    </row>
    <row r="96" spans="1:5" ht="15.75">
      <c r="A96" s="66" t="s">
        <v>205</v>
      </c>
      <c r="B96" s="66" t="s">
        <v>208</v>
      </c>
      <c r="C96" s="66"/>
      <c r="D96" s="67">
        <v>0</v>
      </c>
      <c r="E96" s="67">
        <v>0</v>
      </c>
    </row>
    <row r="97" spans="1:5" ht="15.75">
      <c r="A97" s="66" t="s">
        <v>207</v>
      </c>
      <c r="B97" s="66" t="s">
        <v>211</v>
      </c>
      <c r="C97" s="66"/>
      <c r="D97" s="67">
        <v>0</v>
      </c>
      <c r="E97" s="67">
        <v>0</v>
      </c>
    </row>
    <row r="98" spans="1:5" ht="15.75">
      <c r="A98" s="66" t="s">
        <v>210</v>
      </c>
      <c r="B98" s="66" t="s">
        <v>309</v>
      </c>
      <c r="C98" s="66"/>
      <c r="D98" s="67"/>
      <c r="E98" s="67"/>
    </row>
    <row r="99" spans="1:5" ht="15.75">
      <c r="A99" s="64" t="s">
        <v>212</v>
      </c>
      <c r="B99" s="64" t="s">
        <v>213</v>
      </c>
      <c r="C99" s="64"/>
      <c r="D99" s="65">
        <v>283123080151</v>
      </c>
      <c r="E99" s="65">
        <v>302846783962</v>
      </c>
    </row>
    <row r="100" spans="1:5" ht="15.75">
      <c r="A100" s="64" t="s">
        <v>310</v>
      </c>
      <c r="B100" s="64"/>
      <c r="C100" s="64"/>
      <c r="D100" s="65">
        <v>0</v>
      </c>
      <c r="E100" s="65">
        <v>0</v>
      </c>
    </row>
    <row r="101" spans="1:5" ht="15.75">
      <c r="A101" s="66" t="s">
        <v>214</v>
      </c>
      <c r="B101" s="66" t="s">
        <v>311</v>
      </c>
      <c r="C101" s="66"/>
      <c r="D101" s="67">
        <v>0</v>
      </c>
      <c r="E101" s="67">
        <v>0</v>
      </c>
    </row>
    <row r="102" spans="1:5" ht="15.75">
      <c r="A102" s="66" t="s">
        <v>215</v>
      </c>
      <c r="B102" s="66" t="s">
        <v>312</v>
      </c>
      <c r="C102" s="66"/>
      <c r="D102" s="67">
        <v>0</v>
      </c>
      <c r="E102" s="67">
        <v>0</v>
      </c>
    </row>
    <row r="103" spans="1:5" ht="15.75">
      <c r="A103" s="66" t="s">
        <v>216</v>
      </c>
      <c r="B103" s="66" t="s">
        <v>313</v>
      </c>
      <c r="C103" s="66"/>
      <c r="D103" s="67">
        <v>0</v>
      </c>
      <c r="E103" s="67">
        <v>0</v>
      </c>
    </row>
    <row r="104" spans="1:5" ht="15.75">
      <c r="A104" s="66" t="s">
        <v>217</v>
      </c>
      <c r="B104" s="66" t="s">
        <v>314</v>
      </c>
      <c r="C104" s="66"/>
      <c r="D104" s="67">
        <v>0</v>
      </c>
      <c r="E104" s="67">
        <v>0</v>
      </c>
    </row>
    <row r="105" spans="1:5" ht="15.75">
      <c r="A105" s="66" t="s">
        <v>315</v>
      </c>
      <c r="B105" s="66" t="s">
        <v>316</v>
      </c>
      <c r="C105" s="66"/>
      <c r="D105" s="67">
        <v>0</v>
      </c>
      <c r="E105" s="67">
        <v>0</v>
      </c>
    </row>
    <row r="106" spans="1:5" ht="15.75">
      <c r="A106" s="66" t="s">
        <v>219</v>
      </c>
      <c r="B106" s="66" t="s">
        <v>317</v>
      </c>
      <c r="C106" s="66"/>
      <c r="D106" s="67">
        <v>0</v>
      </c>
      <c r="E106" s="6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MrsThai</cp:lastModifiedBy>
  <cp:lastPrinted>2014-10-15T07:17:07Z</cp:lastPrinted>
  <dcterms:created xsi:type="dcterms:W3CDTF">2014-07-11T02:11:53Z</dcterms:created>
  <dcterms:modified xsi:type="dcterms:W3CDTF">2014-10-20T09:11:42Z</dcterms:modified>
  <cp:category/>
  <cp:version/>
  <cp:contentType/>
  <cp:contentStatus/>
</cp:coreProperties>
</file>